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g1116\Downloads\"/>
    </mc:Choice>
  </mc:AlternateContent>
  <xr:revisionPtr revIDLastSave="0" documentId="13_ncr:1_{B1CDD7BD-FAF0-4960-9989-831B7F3E8BCA}" xr6:coauthVersionLast="47" xr6:coauthVersionMax="47" xr10:uidLastSave="{00000000-0000-0000-0000-000000000000}"/>
  <workbookProtection workbookAlgorithmName="SHA-512" workbookHashValue="ToADDuX5fYOndqtGuSRXgwJa1MgI0leO/tISBopDOihGphRipIrUpmpKxb+AQZMokgQsfpPTgd+UsvA50gJsoQ==" workbookSaltValue="YfYdTdvZyoU9SfFqlcKMLA==" workbookSpinCount="100000" lockStructure="1"/>
  <bookViews>
    <workbookView xWindow="-28920" yWindow="-30" windowWidth="29040" windowHeight="15840" xr2:uid="{00000000-000D-0000-FFFF-FFFF00000000}"/>
  </bookViews>
  <sheets>
    <sheet name="Non Res. Permit Cost Based" sheetId="11" r:id="rId1"/>
    <sheet name="New Residential Permits" sheetId="10" r:id="rId2"/>
    <sheet name="Non Res Permits with a Flat Fee" sheetId="12" r:id="rId3"/>
    <sheet name="Res. Permits with a Flat Fee" sheetId="8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1" l="1"/>
  <c r="E33" i="11"/>
  <c r="E34" i="11"/>
  <c r="E32" i="11"/>
  <c r="E38" i="11"/>
  <c r="E37" i="11"/>
  <c r="E36" i="11"/>
  <c r="E31" i="11"/>
  <c r="E30" i="11"/>
  <c r="E39" i="11" s="1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14" i="11"/>
  <c r="E13" i="11"/>
  <c r="E34" i="10"/>
  <c r="E7" i="11"/>
  <c r="E8" i="11"/>
  <c r="E19" i="10"/>
  <c r="E38" i="8"/>
  <c r="E39" i="8"/>
  <c r="E20" i="11"/>
  <c r="E34" i="12"/>
  <c r="E36" i="8"/>
  <c r="E35" i="8"/>
  <c r="E34" i="8"/>
  <c r="E33" i="8"/>
  <c r="E32" i="8"/>
  <c r="E31" i="8"/>
  <c r="E30" i="8"/>
  <c r="E28" i="8"/>
  <c r="E27" i="8"/>
  <c r="E29" i="8"/>
  <c r="E32" i="10"/>
  <c r="E33" i="10"/>
  <c r="E31" i="10"/>
  <c r="E14" i="10"/>
  <c r="E13" i="10"/>
  <c r="E17" i="12"/>
  <c r="E16" i="12"/>
  <c r="E15" i="12"/>
  <c r="E14" i="12"/>
  <c r="E13" i="12"/>
  <c r="E12" i="12"/>
  <c r="E11" i="12"/>
  <c r="E10" i="12"/>
  <c r="E9" i="12"/>
  <c r="E8" i="12"/>
  <c r="E35" i="12" s="1"/>
  <c r="E7" i="12"/>
  <c r="E6" i="12"/>
  <c r="E26" i="8"/>
  <c r="E20" i="8"/>
  <c r="E25" i="8"/>
  <c r="E24" i="8"/>
  <c r="E23" i="8"/>
  <c r="E22" i="8"/>
  <c r="E21" i="8"/>
  <c r="E19" i="8"/>
  <c r="E18" i="8"/>
  <c r="E17" i="8"/>
  <c r="E16" i="8"/>
  <c r="E15" i="8"/>
  <c r="E14" i="8"/>
  <c r="E13" i="8"/>
  <c r="E29" i="10"/>
  <c r="E30" i="10" s="1"/>
  <c r="E7" i="10"/>
  <c r="E7" i="8"/>
  <c r="E8" i="8"/>
  <c r="E9" i="8"/>
  <c r="E10" i="8"/>
  <c r="E11" i="8"/>
  <c r="E12" i="8"/>
  <c r="E6" i="8"/>
  <c r="E21" i="11"/>
  <c r="E8" i="10"/>
  <c r="E20" i="10" l="1"/>
  <c r="E35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Emily Grobe</author>
  </authors>
  <commentList>
    <comment ref="B1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* A Building permit is required for swimming pools greater than 24 inches (24") in depth. </t>
        </r>
      </text>
    </comment>
    <comment ref="D11" authorId="0" shapeId="0" xr:uid="{00000000-0006-0000-0300-000002000000}">
      <text>
        <r>
          <rPr>
            <sz val="9"/>
            <color indexed="81"/>
            <rFont val="Tahoma"/>
            <family val="2"/>
          </rPr>
          <t>Swimming Pools In Ground Unit Price includes $500.00 flat rate fee + the $250.00 plan check fee for a total of $750.00</t>
        </r>
      </text>
    </comment>
    <comment ref="B12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* A Building permit is required for swimming pools greater than 24 inches (24") in depth.</t>
        </r>
      </text>
    </comment>
    <comment ref="D12" authorId="0" shapeId="0" xr:uid="{00000000-0006-0000-0300-000004000000}">
      <text>
        <r>
          <rPr>
            <sz val="9"/>
            <color indexed="81"/>
            <rFont val="Tahoma"/>
            <family val="2"/>
          </rPr>
          <t>Swimming Pool above ground unit price includes the $25.00 flat rate fee + the $12.50 plan check fee for a total of $37.50.</t>
        </r>
      </text>
    </comment>
  </commentList>
</comments>
</file>

<file path=xl/sharedStrings.xml><?xml version="1.0" encoding="utf-8"?>
<sst xmlns="http://schemas.openxmlformats.org/spreadsheetml/2006/main" count="184" uniqueCount="92">
  <si>
    <t xml:space="preserve">Please note this calculator is just an estimate. Water, Sewer, and Roadway impact fees will be calculated by City staff once the building permit has been submitted for review. </t>
  </si>
  <si>
    <t>How to use this worksheet:</t>
  </si>
  <si>
    <t>DESCRIPTION</t>
  </si>
  <si>
    <t>COST OF CONSTRUCTION *Please round up to the nearest dollar*</t>
  </si>
  <si>
    <t>UNIT</t>
  </si>
  <si>
    <t>AMOUNT</t>
  </si>
  <si>
    <t>BUILDING PERMIT FEES:</t>
  </si>
  <si>
    <t xml:space="preserve">New Construction- Non Residential </t>
  </si>
  <si>
    <t>Plan Check Fee</t>
  </si>
  <si>
    <t>Non- Residential Electrical</t>
  </si>
  <si>
    <t>Non- Residential Mechanical</t>
  </si>
  <si>
    <t>Non- Residential Plumbing</t>
  </si>
  <si>
    <t>Irrigation Permit</t>
  </si>
  <si>
    <t>Irrigation- Sprinkler Head</t>
  </si>
  <si>
    <t>Irrigation- Backflow or RPZ</t>
  </si>
  <si>
    <t>Water Meter and Installation Fee
*Determined based on meter size</t>
  </si>
  <si>
    <t>Water Impact Fee * Determinded by Staff</t>
  </si>
  <si>
    <t>Sewer Impact Fee * Determinded by Staff</t>
  </si>
  <si>
    <t>Roadway Impact Fee * See Roadway Impact program</t>
  </si>
  <si>
    <t>Is the property within the Floodplain?</t>
  </si>
  <si>
    <t>NO</t>
  </si>
  <si>
    <t>TOTAL</t>
  </si>
  <si>
    <t xml:space="preserve">* No permit fees will be charged for sites located on Main St. </t>
  </si>
  <si>
    <t xml:space="preserve">* No permit fees will be charged to the Schertz Housing Authority. </t>
  </si>
  <si>
    <t>SQUARE FOOTAGE / UNIT</t>
  </si>
  <si>
    <t>UNIT PRICE</t>
  </si>
  <si>
    <t>New Single Family Residential (one &amp; two family dwellings)</t>
  </si>
  <si>
    <t>Residential Electrical</t>
  </si>
  <si>
    <t>Residential Mechanical</t>
  </si>
  <si>
    <t>Residential Plumbing</t>
  </si>
  <si>
    <t>Water Meter and Installation Fee * Determinded by Staff</t>
  </si>
  <si>
    <t>Water and Sewer Impact Fee * Determinded by Staff</t>
  </si>
  <si>
    <t>Floodplain Permit (only required if property is within floodplain)</t>
  </si>
  <si>
    <t xml:space="preserve">Please fill out the Square Footage / Unit column. The Plan Check fee will automatically calculate based on the adopted City of Schertz fee schedule. </t>
  </si>
  <si>
    <t>New Accessory Structures</t>
  </si>
  <si>
    <t xml:space="preserve">Please fill out the Unit column next to the type of building permit desired to determine the building permit fee estimate. </t>
  </si>
  <si>
    <t>Fence (New and Replacement)</t>
  </si>
  <si>
    <t>Siding / Fascia</t>
  </si>
  <si>
    <t>Temporary Building or Structure</t>
  </si>
  <si>
    <t>Moving Permit Fee</t>
  </si>
  <si>
    <t>Demolition Permit Fee</t>
  </si>
  <si>
    <t>Mobile Home Permit Fee (plus sub-trades as necessary)</t>
  </si>
  <si>
    <t>Certificate of Occupancy</t>
  </si>
  <si>
    <t>Pre Certificate of Occupancy Inspection</t>
  </si>
  <si>
    <t>Failure to Obtain Certificate of Occupancy</t>
  </si>
  <si>
    <t>Compliance Inspection, each trade</t>
  </si>
  <si>
    <t>Temporary Sign</t>
  </si>
  <si>
    <t>Development Sign</t>
  </si>
  <si>
    <t>Banner</t>
  </si>
  <si>
    <t>Street Span Banner</t>
  </si>
  <si>
    <t>Home Occupation Permit (annually)</t>
  </si>
  <si>
    <t>Electrical- Repair / Replacement</t>
  </si>
  <si>
    <t>Electrical- New Construction per building / unit</t>
  </si>
  <si>
    <t>Electrical- Solar</t>
  </si>
  <si>
    <t>Mechanical- Repair / Replacement</t>
  </si>
  <si>
    <t>Mechanical- New Construction per building/unit</t>
  </si>
  <si>
    <t>Plumbing- Repair / Replacement</t>
  </si>
  <si>
    <t>Plumbing- New Construction per building/unit</t>
  </si>
  <si>
    <t>Irrigation- Permit Fee</t>
  </si>
  <si>
    <t>Re-Inspection, Per Trade</t>
  </si>
  <si>
    <t>Re-Inspections after first, Per Trade</t>
  </si>
  <si>
    <t>Flatwork / Deck</t>
  </si>
  <si>
    <t>Patio / Patio Cover</t>
  </si>
  <si>
    <t>Roof Replacement</t>
  </si>
  <si>
    <t>Window Replacement</t>
  </si>
  <si>
    <t>Foundation Repair</t>
  </si>
  <si>
    <t>Swimming Pools- In Ground
(Fee includes flat rate fee and plan check fee)</t>
  </si>
  <si>
    <t>Swimming Pools- Above Ground (where a permit is required)
(Fee includes flat rate fee and plan check fee)</t>
  </si>
  <si>
    <t>Fence ( New and Resplacement)</t>
  </si>
  <si>
    <t>Steet Span Banner</t>
  </si>
  <si>
    <t>Electrical Repair / Replacement</t>
  </si>
  <si>
    <t>Mechanical Repair / Replacement</t>
  </si>
  <si>
    <t>Plumbing Repair / Replacement</t>
  </si>
  <si>
    <t xml:space="preserve">Irrigation Permit </t>
  </si>
  <si>
    <t>Irrigation - Sprinkler Head</t>
  </si>
  <si>
    <r>
      <t>Please fill out the Cost of Construction column, specifically the</t>
    </r>
    <r>
      <rPr>
        <b/>
        <sz val="14"/>
        <color indexed="13"/>
        <rFont val="Arial"/>
        <family val="2"/>
      </rPr>
      <t xml:space="preserve"> yellow</t>
    </r>
    <r>
      <rPr>
        <b/>
        <sz val="14"/>
        <color indexed="60"/>
        <rFont val="Arial"/>
        <family val="2"/>
      </rPr>
      <t xml:space="preserve"> boxes, to determine the building permit fee estimate. </t>
    </r>
  </si>
  <si>
    <r>
      <t>Fee Calculation Worksheet for Residential Permits</t>
    </r>
    <r>
      <rPr>
        <b/>
        <sz val="14"/>
        <color indexed="60"/>
        <rFont val="Arial"/>
        <family val="2"/>
      </rPr>
      <t xml:space="preserve"> (Estimate Only)</t>
    </r>
  </si>
  <si>
    <r>
      <t xml:space="preserve">Fee Calculation Worksheet for Residential New Accessory Structure Permits 
</t>
    </r>
    <r>
      <rPr>
        <b/>
        <sz val="14"/>
        <color indexed="60"/>
        <rFont val="Arial"/>
        <family val="2"/>
      </rPr>
      <t>(Estimate Only)</t>
    </r>
  </si>
  <si>
    <r>
      <t xml:space="preserve">Fee Calculation Worksheet for Non Residential Permits </t>
    </r>
    <r>
      <rPr>
        <b/>
        <sz val="14"/>
        <color indexed="60"/>
        <rFont val="Arial"/>
        <family val="2"/>
      </rPr>
      <t>(Estimate Only)</t>
    </r>
  </si>
  <si>
    <r>
      <t xml:space="preserve">Fee Calculation Worksheet for Commcerial Flat Fee Permits </t>
    </r>
    <r>
      <rPr>
        <b/>
        <sz val="14"/>
        <color indexed="60"/>
        <rFont val="Arial"/>
        <family val="2"/>
      </rPr>
      <t>(Estimate Only)</t>
    </r>
  </si>
  <si>
    <r>
      <t xml:space="preserve">Fee Calculation Worksheet for Residential Flat Fee Permits </t>
    </r>
    <r>
      <rPr>
        <b/>
        <sz val="14"/>
        <color indexed="60"/>
        <rFont val="Arial"/>
        <family val="2"/>
      </rPr>
      <t>(Estimate Only)</t>
    </r>
  </si>
  <si>
    <t>UNIT NUMBER</t>
  </si>
  <si>
    <t>*The permit estimator calculator below can be utilized for the following non resiential permit types: 
Flatwork, Deck, Accessory Buildings, Patio, Patio Cover, Roof Replacement, Swimming Pools in Ground, Foundation Repair, and Signs.</t>
  </si>
  <si>
    <t xml:space="preserve">Will this project include Electrical work? </t>
  </si>
  <si>
    <t xml:space="preserve">Will this project include Mechanical work? </t>
  </si>
  <si>
    <t xml:space="preserve">Will this project include Plumbing work? </t>
  </si>
  <si>
    <t xml:space="preserve">Will this project include Irrigation work? </t>
  </si>
  <si>
    <t>Technology Fee</t>
  </si>
  <si>
    <t>YES</t>
  </si>
  <si>
    <t>* All permits will be charged a Technology Fee</t>
  </si>
  <si>
    <t xml:space="preserve">Please note impact fees associated with the residential permit will be determined by staff based on meter size and location of property. </t>
  </si>
  <si>
    <r>
      <rPr>
        <sz val="14"/>
        <color rgb="FFC00000"/>
        <rFont val="Arial"/>
        <family val="2"/>
      </rPr>
      <t>Please fill out the Square Footage / Unit column, specifically the</t>
    </r>
    <r>
      <rPr>
        <sz val="14"/>
        <color indexed="13"/>
        <rFont val="Arial"/>
        <family val="2"/>
      </rPr>
      <t xml:space="preserve"> yellow</t>
    </r>
    <r>
      <rPr>
        <sz val="14"/>
        <color indexed="60"/>
        <rFont val="Arial"/>
        <family val="2"/>
      </rPr>
      <t xml:space="preserve"> </t>
    </r>
    <r>
      <rPr>
        <sz val="14"/>
        <color rgb="FFC00000"/>
        <rFont val="Arial"/>
        <family val="2"/>
      </rPr>
      <t>boxes</t>
    </r>
    <r>
      <rPr>
        <sz val="14"/>
        <color indexed="60"/>
        <rFont val="Arial"/>
        <family val="2"/>
      </rPr>
      <t xml:space="preserve">. </t>
    </r>
    <r>
      <rPr>
        <sz val="14"/>
        <color rgb="FFC00000"/>
        <rFont val="Arial"/>
        <family val="2"/>
      </rPr>
      <t xml:space="preserve">The plan check fee will automatically calculate based on the adopted City of Schertz fee schedule.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</si>
</sst>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@\ \ "/>
    <numFmt numFmtId="165" formatCode="&quot;$&quot;#,##0"/>
    <numFmt numFmtId="166" formatCode="&quot;$&quot;#,##0.00"/>
  </numFmts>
  <fonts count="2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14"/>
      <color indexed="13"/>
      <name val="Arial"/>
      <family val="2"/>
    </font>
    <font>
      <sz val="9"/>
      <color indexed="81"/>
      <name val="Tahoma"/>
      <family val="2"/>
    </font>
    <font>
      <b/>
      <sz val="14"/>
      <color indexed="13"/>
      <name val="Arial"/>
      <family val="2"/>
    </font>
    <font>
      <b/>
      <sz val="14"/>
      <color indexed="60"/>
      <name val="Arial"/>
      <family val="2"/>
    </font>
    <font>
      <sz val="14"/>
      <color indexed="60"/>
      <name val="Arial"/>
      <family val="2"/>
    </font>
    <font>
      <b/>
      <sz val="13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70C0"/>
      <name val="Arial"/>
      <family val="2"/>
    </font>
    <font>
      <b/>
      <sz val="10"/>
      <color rgb="FF1616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rgb="FFCC3300"/>
      <name val="Arial"/>
      <family val="2"/>
    </font>
    <font>
      <sz val="14"/>
      <color rgb="FFCC3300"/>
      <name val="Arial"/>
      <family val="2"/>
    </font>
    <font>
      <sz val="10"/>
      <color theme="4" tint="-0.249977111117893"/>
      <name val="Arial"/>
      <family val="2"/>
    </font>
    <font>
      <sz val="14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5" fillId="0" borderId="0" applyFont="0" applyFill="0" applyBorder="0" applyAlignment="0" applyProtection="0"/>
    <xf numFmtId="0" fontId="5" fillId="0" borderId="0"/>
    <xf numFmtId="0" fontId="2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44" fontId="3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center" vertical="center"/>
    </xf>
    <xf numFmtId="8" fontId="0" fillId="0" borderId="0" xfId="0" applyNumberFormat="1" applyAlignment="1">
      <alignment vertical="center"/>
    </xf>
    <xf numFmtId="8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right" vertical="center"/>
    </xf>
    <xf numFmtId="166" fontId="4" fillId="0" borderId="1" xfId="1" applyNumberFormat="1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66" fontId="4" fillId="0" borderId="1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166" fontId="4" fillId="4" borderId="1" xfId="1" applyNumberFormat="1" applyFont="1" applyFill="1" applyBorder="1" applyAlignment="1">
      <alignment horizontal="left" vertical="center"/>
    </xf>
    <xf numFmtId="0" fontId="19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21" fillId="5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20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21" fillId="5" borderId="0" xfId="0" applyFont="1" applyFill="1"/>
    <xf numFmtId="0" fontId="19" fillId="5" borderId="0" xfId="0" applyFont="1" applyFill="1"/>
    <xf numFmtId="166" fontId="4" fillId="6" borderId="1" xfId="1" applyNumberFormat="1" applyFont="1" applyFill="1" applyBorder="1" applyAlignment="1" applyProtection="1">
      <alignment horizontal="left" vertical="center"/>
    </xf>
    <xf numFmtId="166" fontId="7" fillId="6" borderId="1" xfId="1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166" fontId="4" fillId="0" borderId="1" xfId="1" applyNumberFormat="1" applyFont="1" applyBorder="1" applyAlignment="1" applyProtection="1">
      <alignment horizontal="right" vertical="center"/>
    </xf>
    <xf numFmtId="0" fontId="4" fillId="7" borderId="1" xfId="0" applyFont="1" applyFill="1" applyBorder="1" applyAlignment="1" applyProtection="1">
      <alignment horizontal="left" vertical="center"/>
      <protection locked="0"/>
    </xf>
    <xf numFmtId="0" fontId="4" fillId="7" borderId="9" xfId="0" applyFont="1" applyFill="1" applyBorder="1" applyAlignment="1" applyProtection="1">
      <alignment horizontal="left" vertical="center"/>
      <protection locked="0"/>
    </xf>
    <xf numFmtId="166" fontId="4" fillId="0" borderId="1" xfId="1" applyNumberFormat="1" applyFont="1" applyBorder="1" applyAlignment="1" applyProtection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right" vertical="center"/>
    </xf>
    <xf numFmtId="4" fontId="4" fillId="7" borderId="1" xfId="0" applyNumberFormat="1" applyFont="1" applyFill="1" applyBorder="1" applyAlignment="1" applyProtection="1">
      <alignment horizontal="left" vertical="center"/>
      <protection locked="0"/>
    </xf>
    <xf numFmtId="0" fontId="2" fillId="6" borderId="1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/>
    </xf>
    <xf numFmtId="8" fontId="16" fillId="0" borderId="0" xfId="0" applyNumberFormat="1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22" fillId="9" borderId="0" xfId="0" applyFont="1" applyFill="1" applyAlignment="1">
      <alignment horizontal="center" wrapText="1"/>
    </xf>
    <xf numFmtId="0" fontId="8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3" fillId="9" borderId="0" xfId="0" applyFont="1" applyFill="1" applyAlignment="1">
      <alignment horizontal="center" wrapText="1"/>
    </xf>
    <xf numFmtId="0" fontId="14" fillId="8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16" fillId="0" borderId="0" xfId="0" applyNumberFormat="1" applyFont="1" applyAlignment="1">
      <alignment horizontal="left" vertical="center"/>
    </xf>
    <xf numFmtId="0" fontId="24" fillId="0" borderId="0" xfId="2" applyFont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2"/>
  <sheetViews>
    <sheetView tabSelected="1" workbookViewId="0">
      <selection activeCell="C13" sqref="C13"/>
    </sheetView>
  </sheetViews>
  <sheetFormatPr defaultRowHeight="15" x14ac:dyDescent="0.25"/>
  <cols>
    <col min="1" max="1" width="5.5703125" style="1" customWidth="1"/>
    <col min="2" max="2" width="59.7109375" style="1" customWidth="1"/>
    <col min="3" max="4" width="19" style="1" customWidth="1"/>
    <col min="5" max="5" width="21.85546875" style="7" customWidth="1"/>
    <col min="6" max="6" width="9.140625" style="41"/>
    <col min="7" max="7" width="33.140625" style="41" customWidth="1"/>
    <col min="8" max="17" width="9.140625" style="41"/>
    <col min="18" max="16384" width="9.140625" style="1"/>
  </cols>
  <sheetData>
    <row r="1" spans="1:17" s="15" customFormat="1" ht="18" x14ac:dyDescent="0.25">
      <c r="B1" s="68" t="s">
        <v>78</v>
      </c>
      <c r="C1" s="68"/>
      <c r="D1" s="68"/>
      <c r="E1" s="68"/>
      <c r="F1" s="32"/>
      <c r="G1" s="32"/>
      <c r="H1" s="32"/>
      <c r="I1" s="32"/>
      <c r="J1" s="33"/>
      <c r="K1" s="34"/>
      <c r="L1" s="34"/>
      <c r="M1" s="34"/>
      <c r="N1" s="34"/>
      <c r="O1" s="34"/>
      <c r="P1" s="34"/>
      <c r="Q1" s="34"/>
    </row>
    <row r="2" spans="1:17" s="15" customFormat="1" ht="18" x14ac:dyDescent="0.25">
      <c r="B2" s="67" t="s">
        <v>0</v>
      </c>
      <c r="C2" s="67"/>
      <c r="D2" s="67"/>
      <c r="E2" s="67"/>
      <c r="F2" s="32"/>
      <c r="G2" s="32"/>
      <c r="H2" s="32"/>
      <c r="I2" s="32"/>
      <c r="J2" s="33"/>
      <c r="K2" s="34"/>
      <c r="L2" s="34"/>
      <c r="M2" s="34"/>
      <c r="N2" s="34"/>
      <c r="O2" s="34"/>
      <c r="P2" s="34"/>
      <c r="Q2" s="34"/>
    </row>
    <row r="3" spans="1:17" s="8" customFormat="1" ht="18" x14ac:dyDescent="0.25">
      <c r="B3" s="64" t="s">
        <v>1</v>
      </c>
      <c r="C3" s="64"/>
      <c r="D3" s="64"/>
      <c r="E3" s="64"/>
      <c r="F3" s="35"/>
      <c r="G3" s="35"/>
      <c r="H3" s="35"/>
      <c r="I3" s="35"/>
      <c r="J3" s="36"/>
      <c r="K3" s="37"/>
      <c r="L3" s="37"/>
      <c r="M3" s="37"/>
      <c r="N3" s="37"/>
      <c r="O3" s="37"/>
      <c r="P3" s="37"/>
      <c r="Q3" s="37"/>
    </row>
    <row r="4" spans="1:17" s="8" customFormat="1" ht="18" x14ac:dyDescent="0.25">
      <c r="B4" s="65" t="s">
        <v>75</v>
      </c>
      <c r="C4" s="65"/>
      <c r="D4" s="65"/>
      <c r="E4" s="65"/>
      <c r="F4" s="35"/>
      <c r="G4" s="35"/>
      <c r="H4" s="35"/>
      <c r="I4" s="35"/>
      <c r="J4" s="36"/>
      <c r="K4" s="37"/>
      <c r="L4" s="37"/>
      <c r="M4" s="37"/>
      <c r="N4" s="37"/>
      <c r="O4" s="37"/>
      <c r="P4" s="37"/>
      <c r="Q4" s="37"/>
    </row>
    <row r="5" spans="1:17" ht="63.75" x14ac:dyDescent="0.25">
      <c r="B5" s="21" t="s">
        <v>2</v>
      </c>
      <c r="C5" s="23" t="s">
        <v>3</v>
      </c>
      <c r="D5" s="23" t="s">
        <v>4</v>
      </c>
      <c r="E5" s="3" t="s">
        <v>5</v>
      </c>
      <c r="F5" s="38"/>
      <c r="G5" s="38"/>
      <c r="H5" s="38"/>
      <c r="I5" s="39"/>
      <c r="J5" s="40"/>
    </row>
    <row r="6" spans="1:17" x14ac:dyDescent="0.2">
      <c r="B6" s="4" t="s">
        <v>6</v>
      </c>
      <c r="C6" s="4"/>
      <c r="D6" s="4"/>
      <c r="E6" s="4"/>
      <c r="F6" s="38"/>
      <c r="G6" s="42"/>
      <c r="H6" s="38"/>
      <c r="I6" s="39"/>
      <c r="J6" s="40"/>
    </row>
    <row r="7" spans="1:17" x14ac:dyDescent="0.2">
      <c r="B7" s="14" t="s">
        <v>7</v>
      </c>
      <c r="C7" s="55"/>
      <c r="D7" s="44"/>
      <c r="E7" s="22">
        <f>IF(C7&lt;=0,0,IF(C7&lt;=1000,50,IF(C7&lt;=15000,(C7-1000)/1000*8+50,IF(C7&lt;=50000,(C7-15000)/1000*7+112+50,IF(C7&gt;=50000,(C7-50000)/1000*6+245+112+50)))))</f>
        <v>0</v>
      </c>
      <c r="F7" s="38"/>
      <c r="G7" s="42"/>
      <c r="H7" s="38"/>
      <c r="I7" s="39"/>
      <c r="J7" s="40"/>
    </row>
    <row r="8" spans="1:17" x14ac:dyDescent="0.2">
      <c r="B8" s="14" t="s">
        <v>8</v>
      </c>
      <c r="C8" s="46"/>
      <c r="D8" s="44"/>
      <c r="E8" s="22">
        <f>IF(C7&gt;=5000,E7*0.5,0)</f>
        <v>0</v>
      </c>
      <c r="F8" s="38"/>
      <c r="G8" s="42"/>
      <c r="H8" s="38"/>
      <c r="I8" s="39"/>
      <c r="J8" s="40"/>
    </row>
    <row r="9" spans="1:17" x14ac:dyDescent="0.2">
      <c r="A9" s="24"/>
      <c r="B9" s="14" t="s">
        <v>9</v>
      </c>
      <c r="C9" s="46"/>
      <c r="D9" s="44"/>
      <c r="E9" s="22">
        <v>100</v>
      </c>
      <c r="F9" s="38"/>
      <c r="G9" s="38"/>
      <c r="H9" s="42"/>
      <c r="I9" s="38"/>
      <c r="J9" s="39"/>
      <c r="K9" s="40"/>
    </row>
    <row r="10" spans="1:17" x14ac:dyDescent="0.2">
      <c r="A10" s="24"/>
      <c r="B10" s="16" t="s">
        <v>10</v>
      </c>
      <c r="C10" s="56"/>
      <c r="D10" s="45"/>
      <c r="E10" s="22">
        <v>100</v>
      </c>
      <c r="F10" s="38"/>
      <c r="G10" s="38"/>
      <c r="H10" s="42"/>
      <c r="I10" s="38"/>
      <c r="J10" s="39"/>
      <c r="K10" s="40"/>
    </row>
    <row r="11" spans="1:17" x14ac:dyDescent="0.2">
      <c r="A11" s="24"/>
      <c r="B11" s="16" t="s">
        <v>11</v>
      </c>
      <c r="C11" s="46"/>
      <c r="D11" s="46"/>
      <c r="E11" s="22">
        <v>100</v>
      </c>
      <c r="F11" s="38"/>
      <c r="G11" s="38"/>
      <c r="H11" s="42"/>
      <c r="I11" s="38"/>
      <c r="J11" s="39"/>
      <c r="K11" s="40"/>
    </row>
    <row r="12" spans="1:17" x14ac:dyDescent="0.2">
      <c r="A12" s="24"/>
      <c r="B12" s="16" t="s">
        <v>12</v>
      </c>
      <c r="C12" s="46"/>
      <c r="D12" s="46"/>
      <c r="E12" s="49">
        <v>60</v>
      </c>
      <c r="F12" s="38"/>
      <c r="G12" s="38"/>
      <c r="H12" s="42"/>
      <c r="I12" s="38"/>
      <c r="J12" s="39"/>
      <c r="K12" s="40"/>
    </row>
    <row r="13" spans="1:17" x14ac:dyDescent="0.2">
      <c r="A13" s="24"/>
      <c r="B13" s="16" t="s">
        <v>13</v>
      </c>
      <c r="C13" s="50"/>
      <c r="D13" s="19">
        <v>1</v>
      </c>
      <c r="E13" s="22">
        <f>C13*D13</f>
        <v>0</v>
      </c>
      <c r="F13" s="38"/>
      <c r="G13" s="38"/>
      <c r="H13" s="42"/>
      <c r="I13" s="38"/>
      <c r="J13" s="39"/>
      <c r="K13" s="40"/>
    </row>
    <row r="14" spans="1:17" x14ac:dyDescent="0.2">
      <c r="A14" s="24"/>
      <c r="B14" s="30" t="s">
        <v>14</v>
      </c>
      <c r="D14" s="19">
        <v>3</v>
      </c>
      <c r="E14" s="22">
        <f>C15*D14</f>
        <v>0</v>
      </c>
      <c r="F14" s="38"/>
      <c r="G14" s="38"/>
      <c r="H14" s="42"/>
      <c r="I14" s="38"/>
      <c r="J14" s="39"/>
      <c r="K14" s="40"/>
    </row>
    <row r="15" spans="1:17" ht="25.5" x14ac:dyDescent="0.2">
      <c r="A15" s="24"/>
      <c r="B15" s="57" t="s">
        <v>15</v>
      </c>
      <c r="C15" s="51"/>
      <c r="D15" s="47"/>
      <c r="E15" s="22"/>
      <c r="F15" s="38"/>
      <c r="G15" s="38"/>
      <c r="H15" s="42"/>
      <c r="I15" s="38"/>
      <c r="J15" s="39"/>
      <c r="K15" s="40"/>
    </row>
    <row r="16" spans="1:17" x14ac:dyDescent="0.2">
      <c r="A16" s="24"/>
      <c r="B16" s="58" t="s">
        <v>16</v>
      </c>
      <c r="C16" s="48"/>
      <c r="D16" s="46"/>
      <c r="E16" s="22"/>
      <c r="F16" s="38"/>
      <c r="G16" s="38"/>
      <c r="H16" s="42"/>
      <c r="I16" s="38"/>
      <c r="J16" s="39"/>
      <c r="K16" s="40"/>
    </row>
    <row r="17" spans="1:12" x14ac:dyDescent="0.2">
      <c r="A17" s="24"/>
      <c r="B17" s="58" t="s">
        <v>17</v>
      </c>
      <c r="C17" s="46"/>
      <c r="D17" s="46"/>
      <c r="E17" s="22"/>
      <c r="F17" s="38"/>
      <c r="G17" s="38"/>
      <c r="H17" s="42"/>
      <c r="I17" s="38"/>
      <c r="J17" s="39"/>
      <c r="K17" s="40"/>
    </row>
    <row r="18" spans="1:12" x14ac:dyDescent="0.2">
      <c r="A18" s="24"/>
      <c r="B18" s="58" t="s">
        <v>18</v>
      </c>
      <c r="C18" s="46"/>
      <c r="D18" s="46"/>
      <c r="E18" s="22"/>
      <c r="F18" s="38"/>
      <c r="G18" s="38"/>
      <c r="H18" s="42"/>
      <c r="I18" s="38"/>
      <c r="J18" s="39"/>
      <c r="K18" s="40"/>
    </row>
    <row r="19" spans="1:12" x14ac:dyDescent="0.2">
      <c r="A19" s="24"/>
      <c r="B19" s="16" t="s">
        <v>87</v>
      </c>
      <c r="C19" s="46"/>
      <c r="D19" s="46"/>
      <c r="E19" s="22">
        <v>25</v>
      </c>
      <c r="F19" s="38"/>
      <c r="G19" s="38"/>
      <c r="H19" s="42"/>
      <c r="I19" s="38"/>
      <c r="J19" s="39"/>
      <c r="K19" s="40"/>
    </row>
    <row r="20" spans="1:12" x14ac:dyDescent="0.2">
      <c r="A20" s="24"/>
      <c r="B20" s="14" t="s">
        <v>19</v>
      </c>
      <c r="C20" s="50" t="s">
        <v>20</v>
      </c>
      <c r="D20" s="46"/>
      <c r="E20" s="26">
        <f>IF(OR(C20="YES"),150,0)</f>
        <v>0</v>
      </c>
      <c r="G20" s="39"/>
      <c r="H20" s="39"/>
      <c r="I20" s="43"/>
      <c r="J20" s="39"/>
      <c r="K20" s="39"/>
      <c r="L20" s="40"/>
    </row>
    <row r="21" spans="1:12" ht="15.75" thickBot="1" x14ac:dyDescent="0.3">
      <c r="B21" s="5"/>
      <c r="D21" s="28" t="s">
        <v>21</v>
      </c>
      <c r="E21" s="18">
        <f>SUM(E7:E17:E20:E20)</f>
        <v>385</v>
      </c>
      <c r="F21" s="39"/>
      <c r="G21" s="39"/>
      <c r="H21" s="39"/>
      <c r="I21" s="39"/>
    </row>
    <row r="22" spans="1:12" x14ac:dyDescent="0.25">
      <c r="B22" s="5"/>
      <c r="D22" s="28"/>
      <c r="E22" s="54"/>
      <c r="F22" s="39"/>
      <c r="G22" s="39"/>
      <c r="H22" s="39"/>
      <c r="I22" s="39"/>
    </row>
    <row r="23" spans="1:12" x14ac:dyDescent="0.25">
      <c r="B23" s="24"/>
      <c r="F23" s="39"/>
      <c r="G23" s="39"/>
      <c r="H23" s="39"/>
      <c r="I23" s="39"/>
    </row>
    <row r="24" spans="1:12" ht="15.75" x14ac:dyDescent="0.25">
      <c r="B24" s="61"/>
      <c r="C24" s="61"/>
      <c r="D24" s="61"/>
      <c r="E24" s="61"/>
      <c r="F24" s="39"/>
      <c r="G24" s="39"/>
      <c r="H24" s="39"/>
      <c r="I24" s="39"/>
    </row>
    <row r="25" spans="1:12" ht="52.5" customHeight="1" x14ac:dyDescent="0.25">
      <c r="B25" s="66" t="s">
        <v>82</v>
      </c>
      <c r="C25" s="66"/>
      <c r="D25" s="66"/>
      <c r="E25" s="66"/>
      <c r="F25" s="39"/>
      <c r="G25" s="39"/>
      <c r="H25" s="39"/>
      <c r="I25" s="39"/>
    </row>
    <row r="26" spans="1:12" ht="18" x14ac:dyDescent="0.25">
      <c r="B26" s="64" t="s">
        <v>1</v>
      </c>
      <c r="C26" s="64"/>
      <c r="D26" s="64"/>
      <c r="E26" s="64"/>
      <c r="F26" s="39"/>
      <c r="G26" s="39"/>
      <c r="H26" s="39"/>
      <c r="I26" s="39"/>
    </row>
    <row r="27" spans="1:12" ht="41.25" customHeight="1" x14ac:dyDescent="0.25">
      <c r="B27" s="65" t="s">
        <v>75</v>
      </c>
      <c r="C27" s="65"/>
      <c r="D27" s="65"/>
      <c r="E27" s="65"/>
      <c r="F27" s="39"/>
      <c r="G27" s="39"/>
      <c r="H27" s="39"/>
      <c r="I27" s="39"/>
    </row>
    <row r="28" spans="1:12" ht="63.75" x14ac:dyDescent="0.25">
      <c r="B28" s="21" t="s">
        <v>2</v>
      </c>
      <c r="C28" s="23" t="s">
        <v>3</v>
      </c>
      <c r="D28" s="23" t="s">
        <v>4</v>
      </c>
      <c r="E28" s="3" t="s">
        <v>5</v>
      </c>
      <c r="F28" s="39"/>
      <c r="G28" s="39"/>
      <c r="H28" s="39"/>
      <c r="I28" s="39"/>
    </row>
    <row r="29" spans="1:12" x14ac:dyDescent="0.25">
      <c r="B29" s="4" t="s">
        <v>6</v>
      </c>
      <c r="C29" s="4"/>
      <c r="D29" s="4"/>
      <c r="E29" s="4"/>
      <c r="F29" s="39"/>
      <c r="G29" s="39"/>
      <c r="H29" s="39"/>
      <c r="I29" s="39"/>
    </row>
    <row r="30" spans="1:12" x14ac:dyDescent="0.25">
      <c r="B30" s="14" t="s">
        <v>7</v>
      </c>
      <c r="C30" s="55"/>
      <c r="D30" s="44"/>
      <c r="E30" s="22">
        <f>IF(C30&lt;=0,0,IF(C30&lt;=1000,50,IF(C30&lt;=15000,(C30-1000)/1000*8+50,IF(C30&lt;=50000,(C30-15000)/1000*7+112+50,IF(C30&gt;=50000,(C30-50000)/1000*6+245+112+50)))))</f>
        <v>0</v>
      </c>
      <c r="F30" s="39"/>
      <c r="G30" s="39"/>
      <c r="H30" s="39"/>
      <c r="I30" s="39"/>
    </row>
    <row r="31" spans="1:12" x14ac:dyDescent="0.25">
      <c r="B31" s="14" t="s">
        <v>8</v>
      </c>
      <c r="C31" s="46"/>
      <c r="D31" s="44"/>
      <c r="E31" s="22">
        <f>IF(C30&gt;=5000,E30*0.5,0)</f>
        <v>0</v>
      </c>
      <c r="F31" s="39"/>
      <c r="G31" s="39"/>
      <c r="H31" s="39"/>
      <c r="I31" s="39"/>
    </row>
    <row r="32" spans="1:12" x14ac:dyDescent="0.25">
      <c r="B32" s="14" t="s">
        <v>83</v>
      </c>
      <c r="C32" s="50" t="s">
        <v>20</v>
      </c>
      <c r="D32" s="46"/>
      <c r="E32" s="22">
        <f>IF(OR(C32="YES"),100,0)</f>
        <v>0</v>
      </c>
      <c r="F32" s="39"/>
      <c r="G32" s="39"/>
      <c r="H32" s="39"/>
      <c r="I32" s="39"/>
    </row>
    <row r="33" spans="2:5" x14ac:dyDescent="0.25">
      <c r="B33" s="14" t="s">
        <v>84</v>
      </c>
      <c r="C33" s="50" t="s">
        <v>20</v>
      </c>
      <c r="D33" s="46"/>
      <c r="E33" s="22">
        <f>IF(OR(C33="YES"),100,0)</f>
        <v>0</v>
      </c>
    </row>
    <row r="34" spans="2:5" x14ac:dyDescent="0.25">
      <c r="B34" s="14" t="s">
        <v>85</v>
      </c>
      <c r="C34" s="50" t="s">
        <v>20</v>
      </c>
      <c r="D34" s="46"/>
      <c r="E34" s="22">
        <f>IF(OR(C34="YES"),100,0)</f>
        <v>0</v>
      </c>
    </row>
    <row r="35" spans="2:5" x14ac:dyDescent="0.25">
      <c r="B35" s="16" t="s">
        <v>86</v>
      </c>
      <c r="C35" s="50" t="s">
        <v>20</v>
      </c>
      <c r="D35" s="46"/>
      <c r="E35" s="22">
        <f>IF(OR(C35="YES"),60,0)</f>
        <v>0</v>
      </c>
    </row>
    <row r="36" spans="2:5" x14ac:dyDescent="0.25">
      <c r="B36" s="16" t="s">
        <v>13</v>
      </c>
      <c r="C36" s="50"/>
      <c r="D36" s="19">
        <v>1</v>
      </c>
      <c r="E36" s="22">
        <f>C36*D36</f>
        <v>0</v>
      </c>
    </row>
    <row r="37" spans="2:5" x14ac:dyDescent="0.25">
      <c r="B37" s="30" t="s">
        <v>14</v>
      </c>
      <c r="C37" s="51"/>
      <c r="D37" s="19">
        <v>3</v>
      </c>
      <c r="E37" s="22">
        <f>C37*D37</f>
        <v>0</v>
      </c>
    </row>
    <row r="38" spans="2:5" x14ac:dyDescent="0.25">
      <c r="B38" s="14" t="s">
        <v>19</v>
      </c>
      <c r="C38" s="50" t="s">
        <v>20</v>
      </c>
      <c r="D38" s="46"/>
      <c r="E38" s="26">
        <f>IF(OR(C38="YES"),150,0)</f>
        <v>0</v>
      </c>
    </row>
    <row r="39" spans="2:5" ht="15.75" thickBot="1" x14ac:dyDescent="0.3">
      <c r="B39" s="5"/>
      <c r="D39" s="28" t="s">
        <v>21</v>
      </c>
      <c r="E39" s="18">
        <f>SUM(E30:E37:E38:E38)</f>
        <v>0</v>
      </c>
    </row>
    <row r="41" spans="2:5" x14ac:dyDescent="0.25">
      <c r="B41" s="27" t="s">
        <v>22</v>
      </c>
    </row>
    <row r="42" spans="2:5" x14ac:dyDescent="0.25">
      <c r="B42" s="63" t="s">
        <v>89</v>
      </c>
    </row>
  </sheetData>
  <sheetProtection algorithmName="SHA-512" hashValue="SdItLLQc1jOafIplqw4LE8tvLlBU6OlkF5QqfD/8DivISsyHzeeJnsU6uH5MEyLCIHv07t5ILTLCrerCPB9xcg==" saltValue="BBiNhXVrQjn9xjNaSZNGxw==" spinCount="100000" sheet="1" selectLockedCells="1"/>
  <mergeCells count="7">
    <mergeCell ref="B26:E26"/>
    <mergeCell ref="B27:E27"/>
    <mergeCell ref="B25:E25"/>
    <mergeCell ref="B2:E2"/>
    <mergeCell ref="B1:E1"/>
    <mergeCell ref="B3:E3"/>
    <mergeCell ref="B4:E4"/>
  </mergeCells>
  <dataValidations count="1">
    <dataValidation type="list" allowBlank="1" showInputMessage="1" showErrorMessage="1" sqref="C20 C38 C32:C35" xr:uid="{00000000-0002-0000-0000-000000000000}">
      <formula1>"YES, NO"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39"/>
  <sheetViews>
    <sheetView workbookViewId="0">
      <selection activeCell="C13" sqref="C13"/>
    </sheetView>
  </sheetViews>
  <sheetFormatPr defaultRowHeight="15" x14ac:dyDescent="0.25"/>
  <cols>
    <col min="1" max="1" width="5.85546875" style="1" customWidth="1"/>
    <col min="2" max="2" width="60.140625" style="1" customWidth="1"/>
    <col min="3" max="3" width="19" style="1" customWidth="1"/>
    <col min="4" max="4" width="12.7109375" style="15" customWidth="1"/>
    <col min="5" max="5" width="21.85546875" style="7" customWidth="1"/>
    <col min="6" max="7" width="9.140625" style="41"/>
    <col min="8" max="8" width="33.140625" style="41" customWidth="1"/>
    <col min="9" max="18" width="9.140625" style="41"/>
    <col min="19" max="16384" width="9.140625" style="1"/>
  </cols>
  <sheetData>
    <row r="1" spans="1:18" s="15" customFormat="1" ht="33.75" customHeight="1" x14ac:dyDescent="0.25">
      <c r="B1" s="68" t="s">
        <v>76</v>
      </c>
      <c r="C1" s="68"/>
      <c r="D1" s="68"/>
      <c r="E1" s="68"/>
      <c r="F1" s="32"/>
      <c r="G1" s="32"/>
      <c r="H1" s="32"/>
      <c r="I1" s="32"/>
      <c r="J1" s="32"/>
      <c r="K1" s="33"/>
      <c r="L1" s="34"/>
      <c r="M1" s="34"/>
      <c r="N1" s="34"/>
      <c r="O1" s="34"/>
      <c r="P1" s="34"/>
      <c r="Q1" s="34"/>
      <c r="R1" s="34"/>
    </row>
    <row r="2" spans="1:18" s="15" customFormat="1" ht="41.25" customHeight="1" x14ac:dyDescent="0.25">
      <c r="B2" s="71" t="s">
        <v>0</v>
      </c>
      <c r="C2" s="71"/>
      <c r="D2" s="71"/>
      <c r="E2" s="71"/>
      <c r="F2" s="32"/>
      <c r="G2" s="32"/>
      <c r="H2" s="32"/>
      <c r="I2" s="32"/>
      <c r="J2" s="32"/>
      <c r="K2" s="33"/>
      <c r="L2" s="34"/>
      <c r="M2" s="34"/>
      <c r="N2" s="34"/>
      <c r="O2" s="34"/>
      <c r="P2" s="34"/>
      <c r="Q2" s="34"/>
      <c r="R2" s="34"/>
    </row>
    <row r="3" spans="1:18" s="8" customFormat="1" ht="33.75" customHeight="1" x14ac:dyDescent="0.25">
      <c r="B3" s="64" t="s">
        <v>1</v>
      </c>
      <c r="C3" s="64"/>
      <c r="D3" s="64"/>
      <c r="E3" s="64"/>
      <c r="F3" s="35"/>
      <c r="G3" s="35"/>
      <c r="H3" s="35"/>
      <c r="I3" s="35"/>
      <c r="J3" s="35"/>
      <c r="K3" s="36"/>
      <c r="L3" s="37"/>
      <c r="M3" s="37"/>
      <c r="N3" s="37"/>
      <c r="O3" s="37"/>
      <c r="P3" s="37"/>
      <c r="Q3" s="37"/>
      <c r="R3" s="37"/>
    </row>
    <row r="4" spans="1:18" s="8" customFormat="1" ht="37.5" customHeight="1" x14ac:dyDescent="0.25">
      <c r="B4" s="70" t="s">
        <v>91</v>
      </c>
      <c r="C4" s="70"/>
      <c r="D4" s="70"/>
      <c r="E4" s="70"/>
      <c r="F4" s="35"/>
      <c r="G4" s="35"/>
      <c r="H4" s="35"/>
      <c r="I4" s="35"/>
      <c r="J4" s="35"/>
      <c r="K4" s="36"/>
      <c r="L4" s="37"/>
      <c r="M4" s="37"/>
      <c r="N4" s="37"/>
      <c r="O4" s="37"/>
      <c r="P4" s="37"/>
      <c r="Q4" s="37"/>
      <c r="R4" s="37"/>
    </row>
    <row r="5" spans="1:18" ht="37.5" customHeight="1" x14ac:dyDescent="0.25">
      <c r="B5" s="21" t="s">
        <v>2</v>
      </c>
      <c r="C5" s="23" t="s">
        <v>24</v>
      </c>
      <c r="D5" s="2" t="s">
        <v>25</v>
      </c>
      <c r="E5" s="3" t="s">
        <v>5</v>
      </c>
      <c r="F5" s="38"/>
      <c r="G5" s="38"/>
      <c r="H5" s="38"/>
      <c r="I5" s="38"/>
      <c r="J5" s="39"/>
      <c r="K5" s="40"/>
    </row>
    <row r="6" spans="1:18" ht="18" customHeight="1" x14ac:dyDescent="0.2">
      <c r="B6" s="4" t="s">
        <v>6</v>
      </c>
      <c r="C6" s="4"/>
      <c r="D6" s="4"/>
      <c r="E6" s="4"/>
      <c r="F6" s="38"/>
      <c r="G6" s="38"/>
      <c r="H6" s="42"/>
      <c r="I6" s="38"/>
      <c r="J6" s="39"/>
      <c r="K6" s="40"/>
    </row>
    <row r="7" spans="1:18" ht="18" customHeight="1" x14ac:dyDescent="0.2">
      <c r="B7" s="14" t="s">
        <v>26</v>
      </c>
      <c r="C7" s="50"/>
      <c r="D7" s="52">
        <v>0.5</v>
      </c>
      <c r="E7" s="22">
        <f>C7*D7</f>
        <v>0</v>
      </c>
      <c r="F7" s="38"/>
      <c r="G7" s="38"/>
      <c r="H7" s="42"/>
      <c r="I7" s="38"/>
      <c r="J7" s="39"/>
      <c r="K7" s="40"/>
    </row>
    <row r="8" spans="1:18" ht="18" customHeight="1" x14ac:dyDescent="0.2">
      <c r="B8" s="14" t="s">
        <v>8</v>
      </c>
      <c r="C8" s="46"/>
      <c r="D8" s="44"/>
      <c r="E8" s="22">
        <f>E7*0.5</f>
        <v>0</v>
      </c>
      <c r="F8" s="38"/>
      <c r="G8" s="38"/>
      <c r="H8" s="42"/>
      <c r="I8" s="38"/>
      <c r="J8" s="39"/>
      <c r="K8" s="40"/>
    </row>
    <row r="9" spans="1:18" ht="18" customHeight="1" x14ac:dyDescent="0.2">
      <c r="A9" s="24"/>
      <c r="B9" s="14" t="s">
        <v>27</v>
      </c>
      <c r="C9" s="46"/>
      <c r="D9" s="44"/>
      <c r="E9" s="22">
        <v>100</v>
      </c>
      <c r="F9" s="38"/>
      <c r="G9" s="38"/>
      <c r="H9" s="42"/>
      <c r="I9" s="38"/>
      <c r="J9" s="39"/>
      <c r="K9" s="40"/>
    </row>
    <row r="10" spans="1:18" ht="18" customHeight="1" x14ac:dyDescent="0.2">
      <c r="A10" s="24"/>
      <c r="B10" s="16" t="s">
        <v>28</v>
      </c>
      <c r="C10" s="56"/>
      <c r="D10" s="45"/>
      <c r="E10" s="22">
        <v>100</v>
      </c>
      <c r="F10" s="38"/>
      <c r="G10" s="38"/>
      <c r="H10" s="42"/>
      <c r="I10" s="38"/>
      <c r="J10" s="39"/>
      <c r="K10" s="40"/>
    </row>
    <row r="11" spans="1:18" ht="18" customHeight="1" x14ac:dyDescent="0.2">
      <c r="A11" s="24"/>
      <c r="B11" s="16" t="s">
        <v>29</v>
      </c>
      <c r="C11" s="46"/>
      <c r="D11" s="44"/>
      <c r="E11" s="22">
        <v>100</v>
      </c>
      <c r="F11" s="38"/>
      <c r="G11" s="38"/>
      <c r="H11" s="42"/>
      <c r="I11" s="38"/>
      <c r="J11" s="39"/>
      <c r="K11" s="40"/>
    </row>
    <row r="12" spans="1:18" ht="18" customHeight="1" x14ac:dyDescent="0.2">
      <c r="A12" s="24"/>
      <c r="B12" s="16" t="s">
        <v>12</v>
      </c>
      <c r="C12" s="46"/>
      <c r="D12" s="44"/>
      <c r="E12" s="49">
        <v>60</v>
      </c>
      <c r="F12" s="38"/>
      <c r="G12" s="38"/>
      <c r="H12" s="42"/>
      <c r="I12" s="38"/>
      <c r="J12" s="39"/>
      <c r="K12" s="40"/>
    </row>
    <row r="13" spans="1:18" ht="18" customHeight="1" x14ac:dyDescent="0.2">
      <c r="A13" s="24"/>
      <c r="B13" s="16" t="s">
        <v>13</v>
      </c>
      <c r="C13" s="50"/>
      <c r="D13" s="52">
        <v>1</v>
      </c>
      <c r="E13" s="22">
        <f>C13*D13</f>
        <v>0</v>
      </c>
      <c r="F13" s="38"/>
      <c r="G13" s="38"/>
      <c r="H13" s="42"/>
      <c r="I13" s="38"/>
      <c r="J13" s="39"/>
      <c r="K13" s="40"/>
    </row>
    <row r="14" spans="1:18" ht="18" customHeight="1" x14ac:dyDescent="0.2">
      <c r="A14" s="24"/>
      <c r="B14" s="16" t="s">
        <v>14</v>
      </c>
      <c r="C14" s="50"/>
      <c r="D14" s="52">
        <v>3</v>
      </c>
      <c r="E14" s="22">
        <f>C14*D14</f>
        <v>0</v>
      </c>
      <c r="F14" s="38"/>
      <c r="G14" s="38"/>
      <c r="H14" s="42"/>
      <c r="I14" s="38"/>
      <c r="J14" s="39"/>
      <c r="K14" s="40"/>
    </row>
    <row r="15" spans="1:18" ht="18" customHeight="1" x14ac:dyDescent="0.2">
      <c r="A15" s="24"/>
      <c r="B15" s="58" t="s">
        <v>30</v>
      </c>
      <c r="C15" s="46"/>
      <c r="D15" s="44"/>
      <c r="E15" s="22"/>
      <c r="F15" s="38"/>
      <c r="G15" s="38"/>
      <c r="H15" s="42"/>
      <c r="I15" s="38"/>
      <c r="J15" s="39"/>
      <c r="K15" s="40"/>
    </row>
    <row r="16" spans="1:18" ht="18" customHeight="1" x14ac:dyDescent="0.2">
      <c r="A16" s="24"/>
      <c r="B16" s="58" t="s">
        <v>31</v>
      </c>
      <c r="C16" s="46"/>
      <c r="D16" s="44"/>
      <c r="E16" s="22"/>
      <c r="F16" s="38"/>
      <c r="G16" s="38"/>
      <c r="H16" s="42"/>
      <c r="I16" s="38"/>
      <c r="J16" s="39"/>
      <c r="K16" s="40"/>
    </row>
    <row r="17" spans="1:11" ht="18" customHeight="1" x14ac:dyDescent="0.2">
      <c r="A17" s="24"/>
      <c r="B17" s="58" t="s">
        <v>18</v>
      </c>
      <c r="C17" s="46"/>
      <c r="D17" s="44"/>
      <c r="E17" s="22"/>
      <c r="F17" s="38"/>
      <c r="G17" s="38"/>
      <c r="H17" s="42"/>
      <c r="I17" s="38"/>
      <c r="J17" s="39"/>
      <c r="K17" s="40"/>
    </row>
    <row r="18" spans="1:11" ht="18" customHeight="1" x14ac:dyDescent="0.2">
      <c r="A18" s="24"/>
      <c r="B18" s="16" t="s">
        <v>87</v>
      </c>
      <c r="C18" s="46"/>
      <c r="D18" s="44"/>
      <c r="E18" s="22">
        <v>25</v>
      </c>
      <c r="F18" s="38"/>
      <c r="G18" s="38"/>
      <c r="H18" s="42"/>
      <c r="I18" s="38"/>
      <c r="J18" s="39"/>
      <c r="K18" s="40"/>
    </row>
    <row r="19" spans="1:11" ht="18" customHeight="1" x14ac:dyDescent="0.2">
      <c r="A19" s="24"/>
      <c r="B19" s="14" t="s">
        <v>32</v>
      </c>
      <c r="C19" s="50" t="s">
        <v>20</v>
      </c>
      <c r="D19" s="52">
        <v>50</v>
      </c>
      <c r="E19" s="22">
        <f>IF(OR(C19="YES"),50,0)</f>
        <v>0</v>
      </c>
      <c r="F19" s="39"/>
      <c r="G19" s="39"/>
      <c r="H19" s="43"/>
      <c r="I19" s="39"/>
      <c r="J19" s="39"/>
      <c r="K19" s="40"/>
    </row>
    <row r="20" spans="1:11" ht="18" customHeight="1" x14ac:dyDescent="0.25">
      <c r="B20" s="5"/>
      <c r="C20" s="5"/>
      <c r="D20" s="17" t="s">
        <v>21</v>
      </c>
      <c r="E20" s="18">
        <f>IF(E7&lt;=50,50,E7) +E9+E10+E11+E12+E13+E14+E15+E16+E17+E19+E18</f>
        <v>435</v>
      </c>
      <c r="F20" s="39"/>
      <c r="G20" s="39"/>
      <c r="H20" s="39"/>
      <c r="I20" s="39"/>
      <c r="J20" s="39"/>
    </row>
    <row r="21" spans="1:11" ht="18" customHeight="1" x14ac:dyDescent="0.25">
      <c r="B21" s="5"/>
      <c r="C21" s="5"/>
      <c r="D21" s="53"/>
      <c r="E21" s="54"/>
      <c r="F21" s="39"/>
      <c r="G21" s="39"/>
      <c r="H21" s="39"/>
      <c r="I21" s="39"/>
      <c r="J21" s="39"/>
    </row>
    <row r="22" spans="1:11" ht="51.75" customHeight="1" x14ac:dyDescent="0.25">
      <c r="B22" s="66" t="s">
        <v>90</v>
      </c>
      <c r="C22" s="66"/>
      <c r="D22" s="53"/>
      <c r="E22" s="53"/>
      <c r="F22" s="39"/>
      <c r="G22" s="39"/>
      <c r="H22" s="39"/>
      <c r="I22" s="39"/>
      <c r="J22" s="39"/>
    </row>
    <row r="23" spans="1:11" ht="18" customHeight="1" x14ac:dyDescent="0.2">
      <c r="A23" s="24"/>
      <c r="B23" s="59"/>
      <c r="C23" s="60"/>
      <c r="D23" s="53"/>
      <c r="E23" s="53"/>
      <c r="F23" s="38"/>
      <c r="G23" s="38"/>
      <c r="H23" s="42"/>
      <c r="I23" s="38"/>
      <c r="J23" s="39"/>
      <c r="K23" s="40"/>
    </row>
    <row r="24" spans="1:11" ht="35.25" customHeight="1" x14ac:dyDescent="0.25">
      <c r="B24" s="69" t="s">
        <v>77</v>
      </c>
      <c r="C24" s="69"/>
      <c r="D24" s="69"/>
      <c r="E24" s="69"/>
      <c r="F24" s="39"/>
      <c r="G24" s="39"/>
      <c r="H24" s="39"/>
      <c r="I24" s="39"/>
      <c r="J24" s="39"/>
    </row>
    <row r="25" spans="1:11" ht="18" x14ac:dyDescent="0.25">
      <c r="B25" s="64" t="s">
        <v>1</v>
      </c>
      <c r="C25" s="64"/>
      <c r="D25" s="64"/>
      <c r="E25" s="64"/>
      <c r="F25" s="39"/>
      <c r="G25" s="39"/>
      <c r="H25" s="39"/>
      <c r="I25" s="39"/>
      <c r="J25" s="39"/>
    </row>
    <row r="26" spans="1:11" ht="36.75" customHeight="1" x14ac:dyDescent="0.25">
      <c r="B26" s="70" t="s">
        <v>33</v>
      </c>
      <c r="C26" s="70"/>
      <c r="D26" s="70"/>
      <c r="E26" s="70"/>
      <c r="F26" s="39"/>
      <c r="G26" s="39"/>
      <c r="H26" s="39"/>
      <c r="I26" s="39"/>
      <c r="J26" s="39"/>
    </row>
    <row r="27" spans="1:11" ht="25.5" x14ac:dyDescent="0.25">
      <c r="B27" s="21" t="s">
        <v>2</v>
      </c>
      <c r="C27" s="23" t="s">
        <v>24</v>
      </c>
      <c r="D27" s="2" t="s">
        <v>25</v>
      </c>
      <c r="E27" s="3" t="s">
        <v>5</v>
      </c>
      <c r="F27" s="39"/>
      <c r="G27" s="39"/>
      <c r="H27" s="39"/>
      <c r="I27" s="39"/>
      <c r="J27" s="39"/>
    </row>
    <row r="28" spans="1:11" x14ac:dyDescent="0.25">
      <c r="B28" s="4" t="s">
        <v>6</v>
      </c>
      <c r="C28" s="4"/>
      <c r="D28" s="4"/>
      <c r="E28" s="4"/>
    </row>
    <row r="29" spans="1:11" x14ac:dyDescent="0.25">
      <c r="B29" s="14" t="s">
        <v>34</v>
      </c>
      <c r="C29" s="50"/>
      <c r="D29" s="52">
        <v>0.5</v>
      </c>
      <c r="E29" s="20">
        <f>C29*D29</f>
        <v>0</v>
      </c>
    </row>
    <row r="30" spans="1:11" ht="18" customHeight="1" x14ac:dyDescent="0.2">
      <c r="B30" s="14" t="s">
        <v>8</v>
      </c>
      <c r="C30" s="46"/>
      <c r="D30" s="44"/>
      <c r="E30" s="22">
        <f>E29*0.5</f>
        <v>0</v>
      </c>
      <c r="F30" s="38"/>
      <c r="G30" s="38"/>
      <c r="H30" s="42"/>
      <c r="I30" s="38"/>
      <c r="J30" s="39"/>
      <c r="K30" s="40"/>
    </row>
    <row r="31" spans="1:11" ht="18" customHeight="1" x14ac:dyDescent="0.2">
      <c r="A31" s="24"/>
      <c r="B31" s="14" t="s">
        <v>27</v>
      </c>
      <c r="C31" s="50"/>
      <c r="D31" s="52">
        <v>100</v>
      </c>
      <c r="E31" s="22">
        <f>C31*D31</f>
        <v>0</v>
      </c>
      <c r="F31" s="38"/>
      <c r="G31" s="38"/>
      <c r="H31" s="42"/>
      <c r="I31" s="38"/>
      <c r="J31" s="39"/>
      <c r="K31" s="40"/>
    </row>
    <row r="32" spans="1:11" ht="18" customHeight="1" x14ac:dyDescent="0.2">
      <c r="A32" s="24"/>
      <c r="B32" s="16" t="s">
        <v>28</v>
      </c>
      <c r="C32" s="50"/>
      <c r="D32" s="52">
        <v>100</v>
      </c>
      <c r="E32" s="22">
        <f>C32*D32</f>
        <v>0</v>
      </c>
      <c r="F32" s="38"/>
      <c r="G32" s="38"/>
      <c r="H32" s="42"/>
      <c r="I32" s="38"/>
      <c r="J32" s="39"/>
      <c r="K32" s="40"/>
    </row>
    <row r="33" spans="1:11" ht="18" customHeight="1" x14ac:dyDescent="0.2">
      <c r="A33" s="24"/>
      <c r="B33" s="16" t="s">
        <v>29</v>
      </c>
      <c r="C33" s="50"/>
      <c r="D33" s="52">
        <v>100</v>
      </c>
      <c r="E33" s="22">
        <f>C33*D33</f>
        <v>0</v>
      </c>
      <c r="F33" s="38"/>
      <c r="G33" s="38"/>
      <c r="H33" s="42"/>
      <c r="I33" s="38"/>
      <c r="J33" s="39"/>
      <c r="K33" s="40"/>
    </row>
    <row r="34" spans="1:11" x14ac:dyDescent="0.2">
      <c r="A34" s="24"/>
      <c r="B34" s="14" t="s">
        <v>32</v>
      </c>
      <c r="C34" s="50" t="s">
        <v>20</v>
      </c>
      <c r="D34" s="52">
        <v>50</v>
      </c>
      <c r="E34" s="22">
        <f>IF(OR(C34="YES"),50,0)</f>
        <v>0</v>
      </c>
      <c r="F34" s="39"/>
      <c r="G34" s="39"/>
      <c r="H34" s="43"/>
      <c r="I34" s="39"/>
      <c r="J34" s="39"/>
      <c r="K34" s="40"/>
    </row>
    <row r="35" spans="1:11" x14ac:dyDescent="0.25">
      <c r="B35" s="5"/>
      <c r="C35" s="5"/>
      <c r="D35" s="17" t="s">
        <v>21</v>
      </c>
      <c r="E35" s="18">
        <f>SUM(E29:E34)</f>
        <v>0</v>
      </c>
    </row>
    <row r="36" spans="1:11" x14ac:dyDescent="0.25">
      <c r="B36" s="13"/>
    </row>
    <row r="37" spans="1:11" x14ac:dyDescent="0.25">
      <c r="B37" s="27" t="s">
        <v>22</v>
      </c>
    </row>
    <row r="38" spans="1:11" x14ac:dyDescent="0.25">
      <c r="B38" s="25" t="s">
        <v>23</v>
      </c>
    </row>
    <row r="39" spans="1:11" x14ac:dyDescent="0.25">
      <c r="B39" s="63" t="s">
        <v>89</v>
      </c>
      <c r="D39" s="12"/>
    </row>
  </sheetData>
  <sheetProtection algorithmName="SHA-512" hashValue="ycxVPaoQTsjrHqppIe6FVMTLG2QPL14r+1bWxudlFHGP6vL9ftI0xn6MU1cSlYsFGUBbxeZDTCsDPgufqJG14w==" saltValue="pWx28IMYfgSl0OOq/CWRmA==" spinCount="100000" sheet="1" selectLockedCells="1"/>
  <mergeCells count="8">
    <mergeCell ref="B24:E24"/>
    <mergeCell ref="B25:E25"/>
    <mergeCell ref="B26:E26"/>
    <mergeCell ref="B1:E1"/>
    <mergeCell ref="B3:E3"/>
    <mergeCell ref="B4:E4"/>
    <mergeCell ref="B2:E2"/>
    <mergeCell ref="B22:C22"/>
  </mergeCells>
  <dataValidations count="1">
    <dataValidation type="list" allowBlank="1" showInputMessage="1" showErrorMessage="1" sqref="C19 C34" xr:uid="{00000000-0002-0000-0100-000000000000}">
      <formula1>"YES, NO"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58"/>
  <sheetViews>
    <sheetView topLeftCell="A13" workbookViewId="0">
      <selection activeCell="C30" sqref="C30"/>
    </sheetView>
  </sheetViews>
  <sheetFormatPr defaultRowHeight="15" x14ac:dyDescent="0.25"/>
  <cols>
    <col min="1" max="1" width="5.28515625" style="1" customWidth="1"/>
    <col min="2" max="2" width="50.85546875" style="1" customWidth="1"/>
    <col min="3" max="3" width="13.28515625" style="1" customWidth="1"/>
    <col min="4" max="4" width="12.7109375" style="15" customWidth="1"/>
    <col min="5" max="5" width="26" style="27" customWidth="1"/>
    <col min="6" max="7" width="9.140625" style="41"/>
    <col min="8" max="8" width="33.140625" style="41" customWidth="1"/>
    <col min="9" max="17" width="9.140625" style="41"/>
    <col min="18" max="16384" width="9.140625" style="1"/>
  </cols>
  <sheetData>
    <row r="1" spans="1:17" s="15" customFormat="1" ht="33.75" customHeight="1" x14ac:dyDescent="0.25">
      <c r="B1" s="68" t="s">
        <v>79</v>
      </c>
      <c r="C1" s="68"/>
      <c r="D1" s="68"/>
      <c r="E1" s="68"/>
      <c r="F1" s="32"/>
      <c r="G1" s="32"/>
      <c r="H1" s="32"/>
      <c r="I1" s="32"/>
      <c r="J1" s="32"/>
      <c r="K1" s="33"/>
      <c r="L1" s="34"/>
      <c r="M1" s="34"/>
      <c r="N1" s="34"/>
      <c r="O1" s="34"/>
      <c r="P1" s="34"/>
      <c r="Q1" s="34"/>
    </row>
    <row r="2" spans="1:17" s="8" customFormat="1" ht="17.25" customHeight="1" x14ac:dyDescent="0.25">
      <c r="B2" s="64" t="s">
        <v>1</v>
      </c>
      <c r="C2" s="64"/>
      <c r="D2" s="64"/>
      <c r="E2" s="64"/>
      <c r="F2" s="35"/>
      <c r="G2" s="35"/>
      <c r="H2" s="35"/>
      <c r="I2" s="35"/>
      <c r="J2" s="35"/>
      <c r="K2" s="36"/>
      <c r="L2" s="37"/>
      <c r="M2" s="37"/>
      <c r="N2" s="37"/>
      <c r="O2" s="37"/>
      <c r="P2" s="37"/>
      <c r="Q2" s="37"/>
    </row>
    <row r="3" spans="1:17" s="8" customFormat="1" ht="39" customHeight="1" x14ac:dyDescent="0.25">
      <c r="B3" s="70" t="s">
        <v>35</v>
      </c>
      <c r="C3" s="70"/>
      <c r="D3" s="70"/>
      <c r="E3" s="70"/>
      <c r="F3" s="35"/>
      <c r="G3" s="35"/>
      <c r="H3" s="35"/>
      <c r="I3" s="35"/>
      <c r="J3" s="35"/>
      <c r="K3" s="36"/>
      <c r="L3" s="37"/>
      <c r="M3" s="37"/>
      <c r="N3" s="37"/>
      <c r="O3" s="37"/>
      <c r="P3" s="37"/>
      <c r="Q3" s="37"/>
    </row>
    <row r="4" spans="1:17" ht="26.25" customHeight="1" x14ac:dyDescent="0.25">
      <c r="B4" s="21" t="s">
        <v>2</v>
      </c>
      <c r="C4" s="23" t="s">
        <v>81</v>
      </c>
      <c r="D4" s="2" t="s">
        <v>25</v>
      </c>
      <c r="E4" s="2" t="s">
        <v>5</v>
      </c>
      <c r="F4" s="38"/>
      <c r="G4" s="38"/>
      <c r="H4" s="38"/>
      <c r="I4" s="38"/>
      <c r="J4" s="39"/>
      <c r="K4" s="40"/>
    </row>
    <row r="5" spans="1:17" ht="18" customHeight="1" x14ac:dyDescent="0.2">
      <c r="B5" s="4" t="s">
        <v>6</v>
      </c>
      <c r="C5" s="4"/>
      <c r="D5" s="4"/>
      <c r="E5" s="4"/>
      <c r="F5" s="38"/>
      <c r="G5" s="38"/>
      <c r="H5" s="42"/>
      <c r="I5" s="38"/>
      <c r="J5" s="39"/>
      <c r="K5" s="40"/>
    </row>
    <row r="6" spans="1:17" ht="18" customHeight="1" x14ac:dyDescent="0.2">
      <c r="A6" s="24"/>
      <c r="B6" s="14" t="s">
        <v>36</v>
      </c>
      <c r="C6" s="50"/>
      <c r="D6" s="26">
        <v>50</v>
      </c>
      <c r="E6" s="20">
        <f t="shared" ref="E6:E32" si="0">C6*D6</f>
        <v>0</v>
      </c>
      <c r="F6" s="39"/>
      <c r="G6" s="39"/>
      <c r="H6" s="43"/>
      <c r="I6" s="39"/>
      <c r="J6" s="39"/>
      <c r="K6" s="40"/>
    </row>
    <row r="7" spans="1:17" ht="18" customHeight="1" x14ac:dyDescent="0.2">
      <c r="A7" s="24"/>
      <c r="B7" s="14" t="s">
        <v>37</v>
      </c>
      <c r="C7" s="50"/>
      <c r="D7" s="19">
        <v>75</v>
      </c>
      <c r="E7" s="20">
        <f t="shared" si="0"/>
        <v>0</v>
      </c>
      <c r="F7" s="39"/>
      <c r="G7" s="39"/>
      <c r="H7" s="43"/>
      <c r="I7" s="39"/>
      <c r="J7" s="39"/>
      <c r="K7" s="40"/>
    </row>
    <row r="8" spans="1:17" ht="18" customHeight="1" x14ac:dyDescent="0.2">
      <c r="A8" s="24"/>
      <c r="B8" s="14" t="s">
        <v>38</v>
      </c>
      <c r="C8" s="50"/>
      <c r="D8" s="19">
        <v>50</v>
      </c>
      <c r="E8" s="20">
        <f t="shared" si="0"/>
        <v>0</v>
      </c>
      <c r="F8" s="39"/>
      <c r="G8" s="39"/>
      <c r="H8" s="43"/>
      <c r="I8" s="39"/>
      <c r="J8" s="39"/>
      <c r="K8" s="40"/>
    </row>
    <row r="9" spans="1:17" ht="18" customHeight="1" x14ac:dyDescent="0.2">
      <c r="A9" s="24"/>
      <c r="B9" s="14" t="s">
        <v>39</v>
      </c>
      <c r="C9" s="50"/>
      <c r="D9" s="19">
        <v>100</v>
      </c>
      <c r="E9" s="20">
        <f t="shared" si="0"/>
        <v>0</v>
      </c>
      <c r="F9" s="39"/>
      <c r="G9" s="39"/>
      <c r="H9" s="43"/>
      <c r="I9" s="39"/>
      <c r="J9" s="39"/>
      <c r="K9" s="40"/>
    </row>
    <row r="10" spans="1:17" ht="18" customHeight="1" x14ac:dyDescent="0.2">
      <c r="A10" s="24"/>
      <c r="B10" s="14" t="s">
        <v>40</v>
      </c>
      <c r="C10" s="50"/>
      <c r="D10" s="19">
        <v>60</v>
      </c>
      <c r="E10" s="20">
        <f t="shared" si="0"/>
        <v>0</v>
      </c>
      <c r="F10" s="39"/>
      <c r="G10" s="39"/>
      <c r="H10" s="43"/>
      <c r="I10" s="39"/>
      <c r="J10" s="39"/>
      <c r="K10" s="40"/>
    </row>
    <row r="11" spans="1:17" ht="18" customHeight="1" x14ac:dyDescent="0.2">
      <c r="A11" s="24"/>
      <c r="B11" s="14" t="s">
        <v>41</v>
      </c>
      <c r="C11" s="50"/>
      <c r="D11" s="19">
        <v>25</v>
      </c>
      <c r="E11" s="20">
        <f t="shared" si="0"/>
        <v>0</v>
      </c>
      <c r="F11" s="39"/>
      <c r="G11" s="39"/>
      <c r="H11" s="43"/>
      <c r="I11" s="39"/>
      <c r="J11" s="39"/>
      <c r="K11" s="40"/>
    </row>
    <row r="12" spans="1:17" ht="18" customHeight="1" x14ac:dyDescent="0.2">
      <c r="A12" s="24"/>
      <c r="B12" s="14" t="s">
        <v>42</v>
      </c>
      <c r="C12" s="50"/>
      <c r="D12" s="19">
        <v>50</v>
      </c>
      <c r="E12" s="20">
        <f t="shared" si="0"/>
        <v>0</v>
      </c>
      <c r="F12" s="39"/>
      <c r="G12" s="39"/>
      <c r="H12" s="43"/>
      <c r="I12" s="39"/>
      <c r="J12" s="39"/>
      <c r="K12" s="40"/>
    </row>
    <row r="13" spans="1:17" ht="18" customHeight="1" x14ac:dyDescent="0.2">
      <c r="A13" s="24"/>
      <c r="B13" s="14" t="s">
        <v>43</v>
      </c>
      <c r="C13" s="50"/>
      <c r="D13" s="19">
        <v>200</v>
      </c>
      <c r="E13" s="20">
        <f t="shared" si="0"/>
        <v>0</v>
      </c>
      <c r="F13" s="39"/>
      <c r="G13" s="39"/>
      <c r="H13" s="43"/>
      <c r="I13" s="39"/>
      <c r="J13" s="39"/>
      <c r="K13" s="40"/>
    </row>
    <row r="14" spans="1:17" ht="18" customHeight="1" x14ac:dyDescent="0.2">
      <c r="A14" s="24"/>
      <c r="B14" s="14" t="s">
        <v>44</v>
      </c>
      <c r="C14" s="50"/>
      <c r="D14" s="19">
        <v>200</v>
      </c>
      <c r="E14" s="20">
        <f t="shared" si="0"/>
        <v>0</v>
      </c>
      <c r="F14" s="39"/>
      <c r="G14" s="39"/>
      <c r="H14" s="43"/>
      <c r="I14" s="39"/>
      <c r="J14" s="39"/>
      <c r="K14" s="40"/>
    </row>
    <row r="15" spans="1:17" ht="18" customHeight="1" x14ac:dyDescent="0.2">
      <c r="A15" s="24"/>
      <c r="B15" s="14" t="s">
        <v>45</v>
      </c>
      <c r="C15" s="50"/>
      <c r="D15" s="19">
        <v>50</v>
      </c>
      <c r="E15" s="20">
        <f t="shared" si="0"/>
        <v>0</v>
      </c>
      <c r="F15" s="39"/>
      <c r="G15" s="39"/>
      <c r="H15" s="43"/>
      <c r="I15" s="39"/>
      <c r="J15" s="39"/>
      <c r="K15" s="40"/>
    </row>
    <row r="16" spans="1:17" ht="18" customHeight="1" x14ac:dyDescent="0.2">
      <c r="A16" s="24"/>
      <c r="B16" s="14" t="s">
        <v>46</v>
      </c>
      <c r="C16" s="50"/>
      <c r="D16" s="19">
        <v>30</v>
      </c>
      <c r="E16" s="20">
        <f t="shared" si="0"/>
        <v>0</v>
      </c>
      <c r="F16" s="39"/>
      <c r="G16" s="39"/>
      <c r="H16" s="43"/>
      <c r="I16" s="39"/>
      <c r="J16" s="39"/>
      <c r="K16" s="40"/>
    </row>
    <row r="17" spans="1:11" ht="18" customHeight="1" x14ac:dyDescent="0.2">
      <c r="A17" s="24"/>
      <c r="B17" s="14" t="s">
        <v>47</v>
      </c>
      <c r="C17" s="50"/>
      <c r="D17" s="19">
        <v>100</v>
      </c>
      <c r="E17" s="20">
        <f t="shared" si="0"/>
        <v>0</v>
      </c>
      <c r="F17" s="39"/>
      <c r="G17" s="39"/>
      <c r="H17" s="43"/>
      <c r="I17" s="39"/>
      <c r="J17" s="39"/>
      <c r="K17" s="40"/>
    </row>
    <row r="18" spans="1:11" ht="18" customHeight="1" x14ac:dyDescent="0.2">
      <c r="A18" s="24"/>
      <c r="B18" s="14" t="s">
        <v>48</v>
      </c>
      <c r="C18" s="50"/>
      <c r="D18" s="19">
        <v>25</v>
      </c>
      <c r="E18" s="20">
        <f t="shared" si="0"/>
        <v>0</v>
      </c>
      <c r="F18" s="39"/>
      <c r="G18" s="39"/>
      <c r="H18" s="43"/>
      <c r="I18" s="39"/>
      <c r="J18" s="39"/>
      <c r="K18" s="40"/>
    </row>
    <row r="19" spans="1:11" ht="18" customHeight="1" x14ac:dyDescent="0.2">
      <c r="A19" s="24"/>
      <c r="B19" s="14" t="s">
        <v>49</v>
      </c>
      <c r="C19" s="50"/>
      <c r="D19" s="19">
        <v>25</v>
      </c>
      <c r="E19" s="20">
        <f t="shared" si="0"/>
        <v>0</v>
      </c>
      <c r="F19" s="39"/>
      <c r="G19" s="39"/>
      <c r="H19" s="43"/>
      <c r="I19" s="39"/>
      <c r="J19" s="39"/>
      <c r="K19" s="40"/>
    </row>
    <row r="20" spans="1:11" ht="18" customHeight="1" x14ac:dyDescent="0.2">
      <c r="A20" s="24"/>
      <c r="B20" s="14" t="s">
        <v>50</v>
      </c>
      <c r="C20" s="50"/>
      <c r="D20" s="19">
        <v>35</v>
      </c>
      <c r="E20" s="20">
        <f t="shared" si="0"/>
        <v>0</v>
      </c>
      <c r="F20" s="39"/>
      <c r="G20" s="39"/>
      <c r="H20" s="43"/>
      <c r="I20" s="39"/>
      <c r="J20" s="39"/>
      <c r="K20" s="40"/>
    </row>
    <row r="21" spans="1:11" ht="18" customHeight="1" x14ac:dyDescent="0.2">
      <c r="A21" s="24"/>
      <c r="B21" s="14" t="s">
        <v>51</v>
      </c>
      <c r="C21" s="50"/>
      <c r="D21" s="19">
        <v>60</v>
      </c>
      <c r="E21" s="20">
        <f t="shared" si="0"/>
        <v>0</v>
      </c>
      <c r="F21" s="39"/>
      <c r="G21" s="39"/>
      <c r="H21" s="43"/>
      <c r="I21" s="39"/>
      <c r="J21" s="39"/>
      <c r="K21" s="40"/>
    </row>
    <row r="22" spans="1:11" ht="18" customHeight="1" x14ac:dyDescent="0.2">
      <c r="A22" s="24"/>
      <c r="B22" s="14" t="s">
        <v>52</v>
      </c>
      <c r="C22" s="50"/>
      <c r="D22" s="19">
        <v>100</v>
      </c>
      <c r="E22" s="20">
        <f t="shared" si="0"/>
        <v>0</v>
      </c>
      <c r="F22" s="39"/>
      <c r="G22" s="39"/>
      <c r="H22" s="43"/>
      <c r="I22" s="39"/>
      <c r="J22" s="39"/>
      <c r="K22" s="40"/>
    </row>
    <row r="23" spans="1:11" ht="18" customHeight="1" x14ac:dyDescent="0.2">
      <c r="A23" s="24"/>
      <c r="B23" s="14" t="s">
        <v>53</v>
      </c>
      <c r="C23" s="50"/>
      <c r="D23" s="19">
        <v>100</v>
      </c>
      <c r="E23" s="20">
        <f t="shared" si="0"/>
        <v>0</v>
      </c>
      <c r="F23" s="39"/>
      <c r="G23" s="39"/>
      <c r="H23" s="43"/>
      <c r="I23" s="39"/>
      <c r="J23" s="39"/>
      <c r="K23" s="40"/>
    </row>
    <row r="24" spans="1:11" ht="18" customHeight="1" x14ac:dyDescent="0.2">
      <c r="A24" s="24"/>
      <c r="B24" s="14" t="s">
        <v>54</v>
      </c>
      <c r="C24" s="50"/>
      <c r="D24" s="19">
        <v>60</v>
      </c>
      <c r="E24" s="20">
        <f t="shared" si="0"/>
        <v>0</v>
      </c>
      <c r="F24" s="39"/>
      <c r="G24" s="39"/>
      <c r="H24" s="43"/>
      <c r="I24" s="39"/>
      <c r="J24" s="39"/>
      <c r="K24" s="40"/>
    </row>
    <row r="25" spans="1:11" ht="18" customHeight="1" x14ac:dyDescent="0.2">
      <c r="A25" s="24"/>
      <c r="B25" s="14" t="s">
        <v>55</v>
      </c>
      <c r="C25" s="50"/>
      <c r="D25" s="19">
        <v>100</v>
      </c>
      <c r="E25" s="20">
        <f t="shared" si="0"/>
        <v>0</v>
      </c>
      <c r="F25" s="39"/>
      <c r="G25" s="39"/>
      <c r="H25" s="43"/>
      <c r="I25" s="39"/>
      <c r="J25" s="39"/>
      <c r="K25" s="40"/>
    </row>
    <row r="26" spans="1:11" ht="18" customHeight="1" x14ac:dyDescent="0.2">
      <c r="A26" s="24"/>
      <c r="B26" s="14" t="s">
        <v>56</v>
      </c>
      <c r="C26" s="50"/>
      <c r="D26" s="19">
        <v>60</v>
      </c>
      <c r="E26" s="20">
        <f t="shared" si="0"/>
        <v>0</v>
      </c>
      <c r="F26" s="39"/>
      <c r="G26" s="39"/>
      <c r="H26" s="43"/>
      <c r="I26" s="39"/>
      <c r="J26" s="39"/>
      <c r="K26" s="40"/>
    </row>
    <row r="27" spans="1:11" ht="18" customHeight="1" x14ac:dyDescent="0.2">
      <c r="A27" s="24"/>
      <c r="B27" s="14" t="s">
        <v>57</v>
      </c>
      <c r="C27" s="50"/>
      <c r="D27" s="19">
        <v>100</v>
      </c>
      <c r="E27" s="20">
        <f t="shared" si="0"/>
        <v>0</v>
      </c>
      <c r="F27" s="39"/>
      <c r="G27" s="39"/>
      <c r="H27" s="43"/>
      <c r="I27" s="39"/>
      <c r="J27" s="39"/>
      <c r="K27" s="40"/>
    </row>
    <row r="28" spans="1:11" ht="18" customHeight="1" x14ac:dyDescent="0.2">
      <c r="A28" s="24"/>
      <c r="B28" s="14" t="s">
        <v>58</v>
      </c>
      <c r="C28" s="50"/>
      <c r="D28" s="19">
        <v>60</v>
      </c>
      <c r="E28" s="20">
        <f t="shared" si="0"/>
        <v>0</v>
      </c>
      <c r="F28" s="39"/>
      <c r="G28" s="39"/>
      <c r="H28" s="43"/>
      <c r="I28" s="39"/>
      <c r="J28" s="39"/>
      <c r="K28" s="40"/>
    </row>
    <row r="29" spans="1:11" ht="18" customHeight="1" x14ac:dyDescent="0.2">
      <c r="A29" s="24"/>
      <c r="B29" s="14" t="s">
        <v>13</v>
      </c>
      <c r="C29" s="50"/>
      <c r="D29" s="19">
        <v>1</v>
      </c>
      <c r="E29" s="20">
        <f t="shared" si="0"/>
        <v>0</v>
      </c>
      <c r="F29" s="39"/>
      <c r="G29" s="39"/>
      <c r="H29" s="43"/>
      <c r="I29" s="39"/>
      <c r="J29" s="39"/>
      <c r="K29" s="40"/>
    </row>
    <row r="30" spans="1:11" ht="18" customHeight="1" x14ac:dyDescent="0.2">
      <c r="A30" s="24"/>
      <c r="B30" s="14" t="s">
        <v>14</v>
      </c>
      <c r="C30" s="50"/>
      <c r="D30" s="19">
        <v>3</v>
      </c>
      <c r="E30" s="20">
        <f t="shared" si="0"/>
        <v>0</v>
      </c>
      <c r="F30" s="39"/>
      <c r="G30" s="39"/>
      <c r="H30" s="43"/>
      <c r="I30" s="39"/>
      <c r="J30" s="39"/>
      <c r="K30" s="40"/>
    </row>
    <row r="31" spans="1:11" ht="18" customHeight="1" x14ac:dyDescent="0.2">
      <c r="A31" s="24"/>
      <c r="B31" s="14" t="s">
        <v>59</v>
      </c>
      <c r="C31" s="50"/>
      <c r="D31" s="19">
        <v>75</v>
      </c>
      <c r="E31" s="20">
        <f t="shared" si="0"/>
        <v>0</v>
      </c>
      <c r="F31" s="39"/>
      <c r="G31" s="39"/>
      <c r="H31" s="43"/>
      <c r="I31" s="39"/>
      <c r="J31" s="39"/>
      <c r="K31" s="40"/>
    </row>
    <row r="32" spans="1:11" ht="18" customHeight="1" x14ac:dyDescent="0.2">
      <c r="A32" s="24"/>
      <c r="B32" s="14" t="s">
        <v>60</v>
      </c>
      <c r="C32" s="50"/>
      <c r="D32" s="19">
        <v>100</v>
      </c>
      <c r="E32" s="20">
        <f t="shared" si="0"/>
        <v>0</v>
      </c>
      <c r="F32" s="39"/>
      <c r="G32" s="39"/>
      <c r="H32" s="43"/>
      <c r="I32" s="39"/>
      <c r="J32" s="39"/>
      <c r="K32" s="40"/>
    </row>
    <row r="33" spans="1:11" ht="18" customHeight="1" x14ac:dyDescent="0.2">
      <c r="A33" s="24"/>
      <c r="B33" s="14" t="s">
        <v>87</v>
      </c>
      <c r="C33" s="50" t="s">
        <v>88</v>
      </c>
      <c r="D33" s="19">
        <v>10</v>
      </c>
      <c r="E33" s="20">
        <v>10</v>
      </c>
      <c r="F33" s="39"/>
      <c r="G33" s="39"/>
      <c r="H33" s="43"/>
      <c r="I33" s="39"/>
      <c r="J33" s="39"/>
      <c r="K33" s="40"/>
    </row>
    <row r="34" spans="1:11" ht="18" customHeight="1" x14ac:dyDescent="0.2">
      <c r="A34" s="24"/>
      <c r="B34" s="14" t="s">
        <v>19</v>
      </c>
      <c r="C34" s="50" t="s">
        <v>20</v>
      </c>
      <c r="D34" s="20"/>
      <c r="E34" s="31">
        <f>IF(OR(C34="YES"),150,0)</f>
        <v>0</v>
      </c>
      <c r="F34" s="39"/>
      <c r="G34" s="39"/>
      <c r="H34" s="43"/>
      <c r="I34" s="39"/>
      <c r="J34" s="39"/>
      <c r="K34" s="40"/>
    </row>
    <row r="35" spans="1:11" ht="18" customHeight="1" thickBot="1" x14ac:dyDescent="0.3">
      <c r="B35" s="5"/>
      <c r="C35" s="5"/>
      <c r="D35" s="17" t="s">
        <v>21</v>
      </c>
      <c r="E35" s="18">
        <f>SUM(E6:E34)</f>
        <v>10</v>
      </c>
      <c r="F35" s="39"/>
      <c r="G35" s="39"/>
      <c r="H35" s="39"/>
      <c r="I35" s="39"/>
      <c r="J35" s="39"/>
    </row>
    <row r="36" spans="1:11" x14ac:dyDescent="0.25">
      <c r="F36" s="39"/>
      <c r="G36" s="39"/>
      <c r="H36" s="39"/>
      <c r="I36" s="39"/>
      <c r="J36" s="39"/>
    </row>
    <row r="37" spans="1:11" x14ac:dyDescent="0.25">
      <c r="A37" s="72" t="s">
        <v>22</v>
      </c>
      <c r="B37" s="72"/>
      <c r="F37" s="39"/>
      <c r="G37" s="39"/>
      <c r="H37" s="39"/>
      <c r="I37" s="39"/>
      <c r="J37" s="39"/>
    </row>
    <row r="38" spans="1:11" x14ac:dyDescent="0.25">
      <c r="A38" s="25" t="s">
        <v>23</v>
      </c>
      <c r="B38" s="25"/>
      <c r="F38" s="39"/>
      <c r="G38" s="39"/>
      <c r="H38" s="39"/>
      <c r="I38" s="39"/>
      <c r="J38" s="39"/>
    </row>
    <row r="39" spans="1:11" x14ac:dyDescent="0.25">
      <c r="A39" s="73" t="s">
        <v>89</v>
      </c>
      <c r="B39" s="73"/>
      <c r="F39" s="39"/>
      <c r="G39" s="39"/>
      <c r="H39" s="39"/>
      <c r="I39" s="39"/>
      <c r="J39" s="39"/>
    </row>
    <row r="40" spans="1:11" x14ac:dyDescent="0.25">
      <c r="B40" s="10"/>
      <c r="F40" s="39"/>
      <c r="G40" s="39"/>
      <c r="H40" s="39"/>
      <c r="I40" s="39"/>
      <c r="J40" s="39"/>
    </row>
    <row r="41" spans="1:11" x14ac:dyDescent="0.25">
      <c r="B41" s="10"/>
    </row>
    <row r="42" spans="1:11" x14ac:dyDescent="0.25">
      <c r="B42" s="10"/>
    </row>
    <row r="44" spans="1:11" x14ac:dyDescent="0.25">
      <c r="B44" s="11"/>
      <c r="D44" s="12"/>
    </row>
    <row r="47" spans="1:11" x14ac:dyDescent="0.25">
      <c r="B47" s="13"/>
    </row>
    <row r="48" spans="1:11" x14ac:dyDescent="0.25">
      <c r="B48" s="13"/>
    </row>
    <row r="49" spans="2:4" x14ac:dyDescent="0.25">
      <c r="B49" s="13"/>
    </row>
    <row r="51" spans="2:4" x14ac:dyDescent="0.25">
      <c r="B51" s="11"/>
    </row>
    <row r="54" spans="2:4" x14ac:dyDescent="0.25">
      <c r="B54" s="11"/>
    </row>
    <row r="55" spans="2:4" x14ac:dyDescent="0.25">
      <c r="B55" s="11"/>
    </row>
    <row r="56" spans="2:4" x14ac:dyDescent="0.25">
      <c r="B56" s="11"/>
    </row>
    <row r="58" spans="2:4" x14ac:dyDescent="0.25">
      <c r="B58" s="11"/>
      <c r="D58" s="12"/>
    </row>
  </sheetData>
  <sheetProtection algorithmName="SHA-512" hashValue="cZXOFeDRhzM9eSLjdvOkNWuyUIS0SAjh62kSE7OZ3NxEWVWdqZ/rnA6tGxX0jdYKiJw9adilAfD9CigtgPDzYQ==" saltValue="sjeHVtC0oev/aUY96wDPtA==" spinCount="100000" sheet="1" selectLockedCells="1"/>
  <mergeCells count="5">
    <mergeCell ref="B1:E1"/>
    <mergeCell ref="B2:E2"/>
    <mergeCell ref="B3:E3"/>
    <mergeCell ref="A37:B37"/>
    <mergeCell ref="A39:B39"/>
  </mergeCells>
  <dataValidations count="1">
    <dataValidation type="list" allowBlank="1" showInputMessage="1" showErrorMessage="1" sqref="C34" xr:uid="{00000000-0002-0000-0200-000000000000}">
      <formula1>"YES, NO"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61"/>
  <sheetViews>
    <sheetView topLeftCell="A3" zoomScaleNormal="100" workbookViewId="0">
      <selection activeCell="C11" sqref="C11"/>
    </sheetView>
  </sheetViews>
  <sheetFormatPr defaultRowHeight="15" x14ac:dyDescent="0.25"/>
  <cols>
    <col min="1" max="1" width="5.28515625" style="1" customWidth="1"/>
    <col min="2" max="2" width="60.28515625" style="1" customWidth="1"/>
    <col min="3" max="3" width="16.140625" style="1" customWidth="1"/>
    <col min="4" max="4" width="12.7109375" style="15" customWidth="1"/>
    <col min="5" max="5" width="19.7109375" style="7" customWidth="1"/>
    <col min="6" max="7" width="9.140625" style="41"/>
    <col min="8" max="8" width="33.140625" style="41" customWidth="1"/>
    <col min="9" max="18" width="9.140625" style="41"/>
    <col min="19" max="16384" width="9.140625" style="1"/>
  </cols>
  <sheetData>
    <row r="1" spans="1:18" s="15" customFormat="1" ht="33.75" customHeight="1" x14ac:dyDescent="0.25">
      <c r="B1" s="68" t="s">
        <v>80</v>
      </c>
      <c r="C1" s="68"/>
      <c r="D1" s="68"/>
      <c r="E1" s="68"/>
      <c r="F1" s="32"/>
      <c r="G1" s="32"/>
      <c r="H1" s="32"/>
      <c r="I1" s="32"/>
      <c r="J1" s="32"/>
      <c r="K1" s="33"/>
      <c r="L1" s="34"/>
      <c r="M1" s="34"/>
      <c r="N1" s="34"/>
      <c r="O1" s="34"/>
      <c r="P1" s="34"/>
      <c r="Q1" s="34"/>
      <c r="R1" s="34"/>
    </row>
    <row r="2" spans="1:18" s="8" customFormat="1" ht="17.25" customHeight="1" x14ac:dyDescent="0.25">
      <c r="B2" s="64" t="s">
        <v>1</v>
      </c>
      <c r="C2" s="64"/>
      <c r="D2" s="64"/>
      <c r="E2" s="64"/>
      <c r="F2" s="35"/>
      <c r="G2" s="35"/>
      <c r="H2" s="35"/>
      <c r="I2" s="35"/>
      <c r="J2" s="35"/>
      <c r="K2" s="36"/>
      <c r="L2" s="37"/>
      <c r="M2" s="37"/>
      <c r="N2" s="37"/>
      <c r="O2" s="37"/>
      <c r="P2" s="37"/>
      <c r="Q2" s="37"/>
      <c r="R2" s="37"/>
    </row>
    <row r="3" spans="1:18" s="8" customFormat="1" ht="42.75" customHeight="1" x14ac:dyDescent="0.25">
      <c r="B3" s="70" t="s">
        <v>35</v>
      </c>
      <c r="C3" s="70"/>
      <c r="D3" s="70"/>
      <c r="E3" s="70"/>
      <c r="F3" s="35"/>
      <c r="G3" s="35"/>
      <c r="H3" s="35"/>
      <c r="I3" s="35"/>
      <c r="J3" s="35"/>
      <c r="K3" s="36"/>
      <c r="L3" s="37"/>
      <c r="M3" s="37"/>
      <c r="N3" s="37"/>
      <c r="O3" s="37"/>
      <c r="P3" s="37"/>
      <c r="Q3" s="37"/>
      <c r="R3" s="37"/>
    </row>
    <row r="4" spans="1:18" ht="18" customHeight="1" x14ac:dyDescent="0.25">
      <c r="B4" s="21" t="s">
        <v>2</v>
      </c>
      <c r="C4" s="21" t="s">
        <v>81</v>
      </c>
      <c r="D4" s="2" t="s">
        <v>25</v>
      </c>
      <c r="E4" s="3" t="s">
        <v>5</v>
      </c>
      <c r="F4" s="38"/>
      <c r="G4" s="38"/>
      <c r="H4" s="38"/>
      <c r="I4" s="38"/>
      <c r="J4" s="39"/>
      <c r="K4" s="40"/>
    </row>
    <row r="5" spans="1:18" ht="18" customHeight="1" x14ac:dyDescent="0.2">
      <c r="B5" s="4" t="s">
        <v>6</v>
      </c>
      <c r="C5" s="4"/>
      <c r="D5" s="4"/>
      <c r="E5" s="4"/>
      <c r="F5" s="38"/>
      <c r="G5" s="38"/>
      <c r="H5" s="42"/>
      <c r="I5" s="38"/>
      <c r="J5" s="39"/>
      <c r="K5" s="40"/>
    </row>
    <row r="6" spans="1:18" ht="18" customHeight="1" x14ac:dyDescent="0.2">
      <c r="B6" s="14" t="s">
        <v>61</v>
      </c>
      <c r="C6" s="50"/>
      <c r="D6" s="19">
        <v>100</v>
      </c>
      <c r="E6" s="20">
        <f>C6*D6</f>
        <v>0</v>
      </c>
      <c r="F6" s="38"/>
      <c r="G6" s="38"/>
      <c r="H6" s="42"/>
      <c r="I6" s="38"/>
      <c r="J6" s="39"/>
      <c r="K6" s="40"/>
    </row>
    <row r="7" spans="1:18" ht="18" customHeight="1" x14ac:dyDescent="0.2">
      <c r="B7" s="14" t="s">
        <v>62</v>
      </c>
      <c r="C7" s="50"/>
      <c r="D7" s="19">
        <v>225</v>
      </c>
      <c r="E7" s="20">
        <f>C7*D7</f>
        <v>0</v>
      </c>
      <c r="F7" s="38"/>
      <c r="G7" s="38"/>
      <c r="H7" s="42"/>
      <c r="I7" s="38"/>
      <c r="J7" s="39"/>
      <c r="K7" s="40"/>
    </row>
    <row r="8" spans="1:18" ht="18" customHeight="1" x14ac:dyDescent="0.2">
      <c r="A8" s="24"/>
      <c r="B8" s="14" t="s">
        <v>63</v>
      </c>
      <c r="C8" s="50"/>
      <c r="D8" s="19">
        <v>200</v>
      </c>
      <c r="E8" s="20">
        <f t="shared" ref="E8:E26" si="0">C8*D8</f>
        <v>0</v>
      </c>
      <c r="F8" s="38"/>
      <c r="G8" s="38"/>
      <c r="H8" s="42"/>
      <c r="I8" s="38"/>
      <c r="J8" s="39"/>
      <c r="K8" s="40"/>
    </row>
    <row r="9" spans="1:18" ht="18" customHeight="1" x14ac:dyDescent="0.2">
      <c r="A9" s="24"/>
      <c r="B9" s="14" t="s">
        <v>64</v>
      </c>
      <c r="C9" s="50"/>
      <c r="D9" s="19">
        <v>150</v>
      </c>
      <c r="E9" s="20">
        <f t="shared" si="0"/>
        <v>0</v>
      </c>
      <c r="F9" s="38"/>
      <c r="G9" s="38"/>
      <c r="H9" s="42"/>
      <c r="I9" s="38"/>
      <c r="J9" s="39"/>
      <c r="K9" s="40"/>
    </row>
    <row r="10" spans="1:18" ht="18" customHeight="1" x14ac:dyDescent="0.2">
      <c r="A10" s="24"/>
      <c r="B10" s="14" t="s">
        <v>65</v>
      </c>
      <c r="C10" s="50"/>
      <c r="D10" s="19">
        <v>225</v>
      </c>
      <c r="E10" s="20">
        <f t="shared" si="0"/>
        <v>0</v>
      </c>
      <c r="F10" s="38"/>
      <c r="G10" s="38"/>
      <c r="H10" s="42"/>
      <c r="I10" s="38"/>
      <c r="J10" s="39"/>
      <c r="K10" s="40"/>
    </row>
    <row r="11" spans="1:18" ht="27" customHeight="1" x14ac:dyDescent="0.2">
      <c r="A11" s="24"/>
      <c r="B11" s="29" t="s">
        <v>66</v>
      </c>
      <c r="C11" s="50"/>
      <c r="D11" s="19">
        <v>750</v>
      </c>
      <c r="E11" s="20">
        <f t="shared" si="0"/>
        <v>0</v>
      </c>
      <c r="F11" s="39"/>
      <c r="G11" s="39"/>
      <c r="H11" s="43"/>
      <c r="I11" s="39"/>
      <c r="J11" s="39"/>
      <c r="K11" s="40"/>
    </row>
    <row r="12" spans="1:18" ht="27.75" customHeight="1" x14ac:dyDescent="0.2">
      <c r="A12" s="24"/>
      <c r="B12" s="29" t="s">
        <v>67</v>
      </c>
      <c r="C12" s="50"/>
      <c r="D12" s="19">
        <v>37.5</v>
      </c>
      <c r="E12" s="20">
        <f t="shared" si="0"/>
        <v>0</v>
      </c>
      <c r="F12" s="39"/>
      <c r="G12" s="39"/>
      <c r="H12" s="43"/>
      <c r="I12" s="39"/>
      <c r="J12" s="39"/>
      <c r="K12" s="40"/>
    </row>
    <row r="13" spans="1:18" ht="18" customHeight="1" x14ac:dyDescent="0.2">
      <c r="A13" s="24"/>
      <c r="B13" s="14" t="s">
        <v>68</v>
      </c>
      <c r="C13" s="50"/>
      <c r="D13" s="19">
        <v>50</v>
      </c>
      <c r="E13" s="20">
        <f t="shared" si="0"/>
        <v>0</v>
      </c>
      <c r="F13" s="39"/>
      <c r="G13" s="39"/>
      <c r="H13" s="43"/>
      <c r="I13" s="39"/>
      <c r="J13" s="39"/>
      <c r="K13" s="40"/>
    </row>
    <row r="14" spans="1:18" ht="18" customHeight="1" x14ac:dyDescent="0.2">
      <c r="A14" s="24"/>
      <c r="B14" s="14" t="s">
        <v>37</v>
      </c>
      <c r="C14" s="50"/>
      <c r="D14" s="19">
        <v>75</v>
      </c>
      <c r="E14" s="20">
        <f t="shared" si="0"/>
        <v>0</v>
      </c>
      <c r="F14" s="39"/>
      <c r="G14" s="39"/>
      <c r="H14" s="43"/>
      <c r="I14" s="39"/>
      <c r="J14" s="39"/>
      <c r="K14" s="40"/>
    </row>
    <row r="15" spans="1:18" ht="18" customHeight="1" x14ac:dyDescent="0.2">
      <c r="A15" s="24"/>
      <c r="B15" s="14" t="s">
        <v>38</v>
      </c>
      <c r="C15" s="50"/>
      <c r="D15" s="19">
        <v>50</v>
      </c>
      <c r="E15" s="20">
        <f t="shared" si="0"/>
        <v>0</v>
      </c>
      <c r="F15" s="39"/>
      <c r="G15" s="39"/>
      <c r="H15" s="43"/>
      <c r="I15" s="39"/>
      <c r="J15" s="39"/>
      <c r="K15" s="40"/>
    </row>
    <row r="16" spans="1:18" ht="18" customHeight="1" x14ac:dyDescent="0.2">
      <c r="A16" s="24"/>
      <c r="B16" s="14" t="s">
        <v>39</v>
      </c>
      <c r="C16" s="50"/>
      <c r="D16" s="19">
        <v>100</v>
      </c>
      <c r="E16" s="20">
        <f t="shared" si="0"/>
        <v>0</v>
      </c>
      <c r="F16" s="39"/>
      <c r="G16" s="39"/>
      <c r="H16" s="43"/>
      <c r="I16" s="39"/>
      <c r="J16" s="39"/>
      <c r="K16" s="40"/>
    </row>
    <row r="17" spans="1:11" ht="18" customHeight="1" x14ac:dyDescent="0.2">
      <c r="A17" s="24"/>
      <c r="B17" s="14" t="s">
        <v>40</v>
      </c>
      <c r="C17" s="50"/>
      <c r="D17" s="19">
        <v>60</v>
      </c>
      <c r="E17" s="20">
        <f t="shared" si="0"/>
        <v>0</v>
      </c>
      <c r="F17" s="39"/>
      <c r="G17" s="39"/>
      <c r="H17" s="43"/>
      <c r="I17" s="39"/>
      <c r="J17" s="39"/>
      <c r="K17" s="40"/>
    </row>
    <row r="18" spans="1:11" ht="18" customHeight="1" x14ac:dyDescent="0.2">
      <c r="A18" s="24"/>
      <c r="B18" s="14" t="s">
        <v>41</v>
      </c>
      <c r="C18" s="50"/>
      <c r="D18" s="19">
        <v>25</v>
      </c>
      <c r="E18" s="20">
        <f t="shared" si="0"/>
        <v>0</v>
      </c>
      <c r="F18" s="39"/>
      <c r="G18" s="39"/>
      <c r="H18" s="43"/>
      <c r="I18" s="39"/>
      <c r="J18" s="39"/>
      <c r="K18" s="40"/>
    </row>
    <row r="19" spans="1:11" ht="18" customHeight="1" x14ac:dyDescent="0.2">
      <c r="A19" s="24"/>
      <c r="B19" s="14" t="s">
        <v>42</v>
      </c>
      <c r="C19" s="50"/>
      <c r="D19" s="19">
        <v>50</v>
      </c>
      <c r="E19" s="20">
        <f t="shared" si="0"/>
        <v>0</v>
      </c>
      <c r="F19" s="39"/>
      <c r="G19" s="39"/>
      <c r="H19" s="43"/>
      <c r="I19" s="39"/>
      <c r="J19" s="39"/>
      <c r="K19" s="40"/>
    </row>
    <row r="20" spans="1:11" ht="18" customHeight="1" x14ac:dyDescent="0.2">
      <c r="A20" s="24"/>
      <c r="B20" s="14" t="s">
        <v>43</v>
      </c>
      <c r="C20" s="50"/>
      <c r="D20" s="19">
        <v>200</v>
      </c>
      <c r="E20" s="20">
        <f t="shared" si="0"/>
        <v>0</v>
      </c>
      <c r="F20" s="39"/>
      <c r="G20" s="39"/>
      <c r="H20" s="43"/>
      <c r="I20" s="39"/>
      <c r="J20" s="39"/>
      <c r="K20" s="40"/>
    </row>
    <row r="21" spans="1:11" ht="18" customHeight="1" x14ac:dyDescent="0.2">
      <c r="A21" s="24"/>
      <c r="B21" s="14" t="s">
        <v>44</v>
      </c>
      <c r="C21" s="50"/>
      <c r="D21" s="19">
        <v>200</v>
      </c>
      <c r="E21" s="20">
        <f t="shared" si="0"/>
        <v>0</v>
      </c>
      <c r="F21" s="39"/>
      <c r="G21" s="39"/>
      <c r="H21" s="43"/>
      <c r="I21" s="39"/>
      <c r="J21" s="39"/>
      <c r="K21" s="40"/>
    </row>
    <row r="22" spans="1:11" ht="18" customHeight="1" x14ac:dyDescent="0.2">
      <c r="A22" s="24"/>
      <c r="B22" s="14" t="s">
        <v>45</v>
      </c>
      <c r="C22" s="50"/>
      <c r="D22" s="19">
        <v>50</v>
      </c>
      <c r="E22" s="20">
        <f t="shared" si="0"/>
        <v>0</v>
      </c>
      <c r="F22" s="39"/>
      <c r="G22" s="39"/>
      <c r="H22" s="43"/>
      <c r="I22" s="39"/>
      <c r="J22" s="39"/>
      <c r="K22" s="40"/>
    </row>
    <row r="23" spans="1:11" ht="18" customHeight="1" x14ac:dyDescent="0.2">
      <c r="A23" s="24"/>
      <c r="B23" s="14" t="s">
        <v>46</v>
      </c>
      <c r="C23" s="50"/>
      <c r="D23" s="19">
        <v>30</v>
      </c>
      <c r="E23" s="20">
        <f t="shared" si="0"/>
        <v>0</v>
      </c>
      <c r="F23" s="39"/>
      <c r="G23" s="39"/>
      <c r="H23" s="43"/>
      <c r="I23" s="39"/>
      <c r="J23" s="39"/>
      <c r="K23" s="40"/>
    </row>
    <row r="24" spans="1:11" ht="18" customHeight="1" x14ac:dyDescent="0.2">
      <c r="A24" s="24"/>
      <c r="B24" s="14" t="s">
        <v>47</v>
      </c>
      <c r="C24" s="50"/>
      <c r="D24" s="19">
        <v>100</v>
      </c>
      <c r="E24" s="20">
        <f t="shared" si="0"/>
        <v>0</v>
      </c>
      <c r="F24" s="39"/>
      <c r="G24" s="39"/>
      <c r="H24" s="43"/>
      <c r="I24" s="39"/>
      <c r="J24" s="39"/>
      <c r="K24" s="40"/>
    </row>
    <row r="25" spans="1:11" ht="18" customHeight="1" x14ac:dyDescent="0.2">
      <c r="A25" s="24"/>
      <c r="B25" s="14" t="s">
        <v>48</v>
      </c>
      <c r="C25" s="50"/>
      <c r="D25" s="19">
        <v>25</v>
      </c>
      <c r="E25" s="20">
        <f t="shared" si="0"/>
        <v>0</v>
      </c>
      <c r="F25" s="39"/>
      <c r="G25" s="39"/>
      <c r="H25" s="43"/>
      <c r="I25" s="39"/>
      <c r="J25" s="39"/>
      <c r="K25" s="40"/>
    </row>
    <row r="26" spans="1:11" ht="18" customHeight="1" x14ac:dyDescent="0.2">
      <c r="A26" s="24"/>
      <c r="B26" s="14" t="s">
        <v>69</v>
      </c>
      <c r="C26" s="50"/>
      <c r="D26" s="19">
        <v>25</v>
      </c>
      <c r="E26" s="20">
        <f t="shared" si="0"/>
        <v>0</v>
      </c>
      <c r="F26" s="39"/>
      <c r="G26" s="39"/>
      <c r="H26" s="43"/>
      <c r="I26" s="39"/>
      <c r="J26" s="39"/>
      <c r="K26" s="40"/>
    </row>
    <row r="27" spans="1:11" ht="18" customHeight="1" x14ac:dyDescent="0.2">
      <c r="A27" s="24"/>
      <c r="B27" s="14" t="s">
        <v>50</v>
      </c>
      <c r="C27" s="50"/>
      <c r="D27" s="19">
        <v>35</v>
      </c>
      <c r="E27" s="20">
        <f t="shared" ref="E27:E36" si="1">C27*D27</f>
        <v>0</v>
      </c>
      <c r="F27" s="39"/>
      <c r="G27" s="39"/>
      <c r="H27" s="43"/>
      <c r="I27" s="39"/>
      <c r="J27" s="39"/>
      <c r="K27" s="40"/>
    </row>
    <row r="28" spans="1:11" ht="18" customHeight="1" x14ac:dyDescent="0.2">
      <c r="A28" s="24"/>
      <c r="B28" s="14" t="s">
        <v>59</v>
      </c>
      <c r="C28" s="50"/>
      <c r="D28" s="19">
        <v>75</v>
      </c>
      <c r="E28" s="20">
        <f t="shared" si="1"/>
        <v>0</v>
      </c>
      <c r="F28" s="39"/>
      <c r="G28" s="39"/>
      <c r="H28" s="43"/>
      <c r="I28" s="39"/>
      <c r="J28" s="39"/>
      <c r="K28" s="40"/>
    </row>
    <row r="29" spans="1:11" ht="18" customHeight="1" x14ac:dyDescent="0.2">
      <c r="A29" s="24"/>
      <c r="B29" s="14" t="s">
        <v>60</v>
      </c>
      <c r="C29" s="50"/>
      <c r="D29" s="19">
        <v>100</v>
      </c>
      <c r="E29" s="20">
        <f t="shared" si="1"/>
        <v>0</v>
      </c>
      <c r="F29" s="39"/>
      <c r="G29" s="39"/>
      <c r="H29" s="43"/>
      <c r="I29" s="39"/>
      <c r="J29" s="39"/>
      <c r="K29" s="40"/>
    </row>
    <row r="30" spans="1:11" ht="18" customHeight="1" x14ac:dyDescent="0.2">
      <c r="A30" s="24"/>
      <c r="B30" s="14" t="s">
        <v>70</v>
      </c>
      <c r="C30" s="50"/>
      <c r="D30" s="19">
        <v>60</v>
      </c>
      <c r="E30" s="20">
        <f t="shared" si="1"/>
        <v>0</v>
      </c>
      <c r="F30" s="39"/>
      <c r="G30" s="39"/>
      <c r="H30" s="43"/>
      <c r="I30" s="39"/>
      <c r="J30" s="39"/>
      <c r="K30" s="40"/>
    </row>
    <row r="31" spans="1:11" ht="18" customHeight="1" x14ac:dyDescent="0.2">
      <c r="A31" s="24"/>
      <c r="B31" s="14" t="s">
        <v>53</v>
      </c>
      <c r="C31" s="50"/>
      <c r="D31" s="19">
        <v>100</v>
      </c>
      <c r="E31" s="20">
        <f t="shared" si="1"/>
        <v>0</v>
      </c>
      <c r="F31" s="39"/>
      <c r="G31" s="39"/>
      <c r="H31" s="43"/>
      <c r="I31" s="39"/>
      <c r="J31" s="39"/>
      <c r="K31" s="40"/>
    </row>
    <row r="32" spans="1:11" ht="18" customHeight="1" x14ac:dyDescent="0.2">
      <c r="A32" s="24"/>
      <c r="B32" s="14" t="s">
        <v>71</v>
      </c>
      <c r="C32" s="50"/>
      <c r="D32" s="19">
        <v>60</v>
      </c>
      <c r="E32" s="20">
        <f t="shared" si="1"/>
        <v>0</v>
      </c>
      <c r="F32" s="39"/>
      <c r="G32" s="39"/>
      <c r="H32" s="43"/>
      <c r="I32" s="39"/>
      <c r="J32" s="39"/>
      <c r="K32" s="40"/>
    </row>
    <row r="33" spans="1:11" ht="18" customHeight="1" x14ac:dyDescent="0.2">
      <c r="A33" s="24"/>
      <c r="B33" s="14" t="s">
        <v>72</v>
      </c>
      <c r="C33" s="50"/>
      <c r="D33" s="19">
        <v>60</v>
      </c>
      <c r="E33" s="20">
        <f t="shared" si="1"/>
        <v>0</v>
      </c>
      <c r="F33" s="39"/>
      <c r="G33" s="39"/>
      <c r="H33" s="43"/>
      <c r="I33" s="39"/>
      <c r="J33" s="39"/>
      <c r="K33" s="40"/>
    </row>
    <row r="34" spans="1:11" ht="18" customHeight="1" x14ac:dyDescent="0.2">
      <c r="A34" s="24"/>
      <c r="B34" s="14" t="s">
        <v>73</v>
      </c>
      <c r="C34" s="50"/>
      <c r="D34" s="19">
        <v>60</v>
      </c>
      <c r="E34" s="20">
        <f t="shared" si="1"/>
        <v>0</v>
      </c>
      <c r="F34" s="39"/>
      <c r="G34" s="39"/>
      <c r="H34" s="43"/>
      <c r="I34" s="39"/>
      <c r="J34" s="39"/>
      <c r="K34" s="40"/>
    </row>
    <row r="35" spans="1:11" ht="18" customHeight="1" x14ac:dyDescent="0.2">
      <c r="A35" s="24"/>
      <c r="B35" s="14" t="s">
        <v>74</v>
      </c>
      <c r="C35" s="50"/>
      <c r="D35" s="19">
        <v>1</v>
      </c>
      <c r="E35" s="20">
        <f t="shared" si="1"/>
        <v>0</v>
      </c>
      <c r="F35" s="39"/>
      <c r="G35" s="39"/>
      <c r="H35" s="43"/>
      <c r="I35" s="39"/>
      <c r="J35" s="39"/>
      <c r="K35" s="40"/>
    </row>
    <row r="36" spans="1:11" ht="18" customHeight="1" x14ac:dyDescent="0.2">
      <c r="A36" s="24"/>
      <c r="B36" s="14" t="s">
        <v>14</v>
      </c>
      <c r="C36" s="50"/>
      <c r="D36" s="19">
        <v>3</v>
      </c>
      <c r="E36" s="20">
        <f t="shared" si="1"/>
        <v>0</v>
      </c>
      <c r="F36" s="39"/>
      <c r="G36" s="39"/>
      <c r="H36" s="43"/>
      <c r="I36" s="39"/>
      <c r="J36" s="39"/>
      <c r="K36" s="40"/>
    </row>
    <row r="37" spans="1:11" ht="18" customHeight="1" x14ac:dyDescent="0.2">
      <c r="A37" s="24"/>
      <c r="B37" s="14" t="s">
        <v>87</v>
      </c>
      <c r="C37" s="50" t="s">
        <v>88</v>
      </c>
      <c r="D37" s="19">
        <v>10</v>
      </c>
      <c r="E37" s="20">
        <v>10</v>
      </c>
      <c r="F37" s="39"/>
      <c r="G37" s="39"/>
      <c r="H37" s="43"/>
      <c r="I37" s="39"/>
      <c r="J37" s="39"/>
      <c r="K37" s="40"/>
    </row>
    <row r="38" spans="1:11" ht="18" customHeight="1" x14ac:dyDescent="0.2">
      <c r="A38" s="24"/>
      <c r="B38" s="14" t="s">
        <v>32</v>
      </c>
      <c r="C38" s="50" t="s">
        <v>20</v>
      </c>
      <c r="D38" s="19">
        <v>50</v>
      </c>
      <c r="E38" s="20">
        <f>IF(OR(C38="YES"),50,0)</f>
        <v>0</v>
      </c>
      <c r="F38" s="39"/>
      <c r="G38" s="39"/>
      <c r="H38" s="43"/>
      <c r="I38" s="39"/>
      <c r="J38" s="39"/>
      <c r="K38" s="40"/>
    </row>
    <row r="39" spans="1:11" ht="18" customHeight="1" thickBot="1" x14ac:dyDescent="0.3">
      <c r="B39" s="5"/>
      <c r="C39" s="5"/>
      <c r="D39" s="17" t="s">
        <v>21</v>
      </c>
      <c r="E39" s="18">
        <f>SUM(E6:E38)</f>
        <v>10</v>
      </c>
      <c r="F39" s="39"/>
      <c r="G39" s="39"/>
      <c r="H39" s="39"/>
      <c r="I39" s="39"/>
      <c r="J39" s="39"/>
    </row>
    <row r="40" spans="1:11" ht="33" customHeight="1" x14ac:dyDescent="0.25">
      <c r="B40" s="74"/>
      <c r="C40" s="74"/>
      <c r="D40" s="6"/>
      <c r="E40" s="9"/>
      <c r="F40" s="39"/>
      <c r="G40" s="39"/>
      <c r="H40" s="39"/>
      <c r="I40" s="39"/>
      <c r="J40" s="39"/>
    </row>
    <row r="41" spans="1:11" x14ac:dyDescent="0.25">
      <c r="B41" s="24" t="s">
        <v>22</v>
      </c>
      <c r="F41" s="39"/>
      <c r="G41" s="39"/>
      <c r="H41" s="39"/>
      <c r="I41" s="39"/>
      <c r="J41" s="39"/>
    </row>
    <row r="42" spans="1:11" x14ac:dyDescent="0.25">
      <c r="B42" s="25" t="s">
        <v>23</v>
      </c>
      <c r="F42" s="39"/>
      <c r="G42" s="39"/>
      <c r="H42" s="39"/>
      <c r="I42" s="39"/>
      <c r="J42" s="39"/>
    </row>
    <row r="43" spans="1:11" x14ac:dyDescent="0.25">
      <c r="B43" s="62" t="s">
        <v>89</v>
      </c>
      <c r="F43" s="39"/>
      <c r="G43" s="39"/>
      <c r="H43" s="39"/>
      <c r="I43" s="39"/>
      <c r="J43" s="39"/>
    </row>
    <row r="44" spans="1:11" x14ac:dyDescent="0.25">
      <c r="B44" s="10"/>
    </row>
    <row r="45" spans="1:11" x14ac:dyDescent="0.25">
      <c r="B45" s="10"/>
    </row>
    <row r="47" spans="1:11" x14ac:dyDescent="0.25">
      <c r="B47" s="11"/>
      <c r="D47" s="12"/>
    </row>
    <row r="50" spans="2:4" x14ac:dyDescent="0.25">
      <c r="B50" s="13"/>
    </row>
    <row r="51" spans="2:4" x14ac:dyDescent="0.25">
      <c r="B51" s="13"/>
    </row>
    <row r="52" spans="2:4" x14ac:dyDescent="0.25">
      <c r="B52" s="13"/>
    </row>
    <row r="54" spans="2:4" x14ac:dyDescent="0.25">
      <c r="B54" s="11"/>
    </row>
    <row r="57" spans="2:4" x14ac:dyDescent="0.25">
      <c r="B57" s="11"/>
    </row>
    <row r="58" spans="2:4" x14ac:dyDescent="0.25">
      <c r="B58" s="11"/>
    </row>
    <row r="59" spans="2:4" x14ac:dyDescent="0.25">
      <c r="B59" s="11"/>
    </row>
    <row r="61" spans="2:4" x14ac:dyDescent="0.25">
      <c r="B61" s="11"/>
      <c r="D61" s="12"/>
    </row>
  </sheetData>
  <sheetProtection algorithmName="SHA-512" hashValue="+4aHVMmULAvybmmQVVmIWLIUELRCJ50uN+LkOwc9ClDxTzoQvsoG8IEHWqz0DSqWUHiFblSjfy35HdxYXZzfKw==" saltValue="CipX1z/fIzKhMi68+VnCjw==" spinCount="100000" sheet="1" selectLockedCells="1"/>
  <mergeCells count="4">
    <mergeCell ref="B40:C40"/>
    <mergeCell ref="B1:E1"/>
    <mergeCell ref="B2:E2"/>
    <mergeCell ref="B3:E3"/>
  </mergeCells>
  <dataValidations count="1">
    <dataValidation type="list" allowBlank="1" showInputMessage="1" showErrorMessage="1" sqref="C38" xr:uid="{00000000-0002-0000-0300-000000000000}">
      <formula1>"YES, NO"</formula1>
    </dataValidation>
  </dataValidation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351d70-6173-49f6-a9e5-f760f5b92598" xsi:nil="true"/>
    <lcf76f155ced4ddcb4097134ff3c332f xmlns="c2b8ef24-21c3-46dd-a37f-00a601d2c5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D304E0966E5D448DF2E4FE84FD9181" ma:contentTypeVersion="15" ma:contentTypeDescription="Create a new document." ma:contentTypeScope="" ma:versionID="358c1e4004200e9674f3437d0793d890">
  <xsd:schema xmlns:xsd="http://www.w3.org/2001/XMLSchema" xmlns:xs="http://www.w3.org/2001/XMLSchema" xmlns:p="http://schemas.microsoft.com/office/2006/metadata/properties" xmlns:ns2="80351d70-6173-49f6-a9e5-f760f5b92598" xmlns:ns3="c2b8ef24-21c3-46dd-a37f-00a601d2c5a0" targetNamespace="http://schemas.microsoft.com/office/2006/metadata/properties" ma:root="true" ma:fieldsID="05866981c964edb6236083938e4c8e5c" ns2:_="" ns3:_="">
    <xsd:import namespace="80351d70-6173-49f6-a9e5-f760f5b92598"/>
    <xsd:import namespace="c2b8ef24-21c3-46dd-a37f-00a601d2c5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51d70-6173-49f6-a9e5-f760f5b925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7c14732-c632-4e31-8348-10b6fac1ad03}" ma:internalName="TaxCatchAll" ma:showField="CatchAllData" ma:web="80351d70-6173-49f6-a9e5-f760f5b92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8ef24-21c3-46dd-a37f-00a601d2c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8537f8e-cb45-407b-b872-2619c2e5d6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3707D-157F-4EA7-8472-20DCE905F4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E4AEA-5906-4699-953F-034A079E7D40}">
  <ds:schemaRefs>
    <ds:schemaRef ds:uri="http://schemas.microsoft.com/office/2006/metadata/properties"/>
    <ds:schemaRef ds:uri="http://schemas.microsoft.com/office/infopath/2007/PartnerControls"/>
    <ds:schemaRef ds:uri="80351d70-6173-49f6-a9e5-f760f5b92598"/>
    <ds:schemaRef ds:uri="c2b8ef24-21c3-46dd-a37f-00a601d2c5a0"/>
  </ds:schemaRefs>
</ds:datastoreItem>
</file>

<file path=customXml/itemProps3.xml><?xml version="1.0" encoding="utf-8"?>
<ds:datastoreItem xmlns:ds="http://schemas.openxmlformats.org/officeDocument/2006/customXml" ds:itemID="{85532CF0-E75E-45AD-BB12-845ED434C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351d70-6173-49f6-a9e5-f760f5b92598"/>
    <ds:schemaRef ds:uri="c2b8ef24-21c3-46dd-a37f-00a601d2c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Non Res. Permit Cost Based</vt:lpstr>
      <vt:lpstr>New Residential Permits</vt:lpstr>
      <vt:lpstr>Non Res Permits with a Flat Fee</vt:lpstr>
      <vt:lpstr>Res. Permits with a Flat Fee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Tiffany Danhof</dc:creator>
  <cp:keywords/>
  <dc:description/>
  <cp:lastModifiedBy>Emily Delgado</cp:lastModifiedBy>
  <cp:revision/>
  <dcterms:created xsi:type="dcterms:W3CDTF">2021-01-06T17:22:06Z</dcterms:created>
  <dcterms:modified xsi:type="dcterms:W3CDTF">2023-10-04T21:45:03Z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0x0101006DD304E0966E5D448DF2E4FE84FD9181</vt:lpwstr>
  </property>
</Properties>
</file>